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<sst xmlns="http://schemas.openxmlformats.org/spreadsheetml/2006/main" count="877" uniqueCount="343">
  <si>
    <t>Załącznik Nr 1</t>
  </si>
  <si>
    <t>Dział</t>
  </si>
  <si>
    <t>Rozdział</t>
  </si>
  <si>
    <t>§</t>
  </si>
  <si>
    <t>Treść</t>
  </si>
  <si>
    <t>Dochody bieżące</t>
  </si>
  <si>
    <t>Dochody majątkowe</t>
  </si>
  <si>
    <t>010</t>
  </si>
  <si>
    <t>Rolnictwo i łowiectwo</t>
  </si>
  <si>
    <t>01010</t>
  </si>
  <si>
    <t>Infrastrutkura wodociągowa i sanitacyjna wsi</t>
  </si>
  <si>
    <t>Środki na dofinansowanie własnych inwestycji gmin pozyskiwane z innych źródeł</t>
  </si>
  <si>
    <t>6298</t>
  </si>
  <si>
    <t>01095</t>
  </si>
  <si>
    <t>Pozostała działalność</t>
  </si>
  <si>
    <t>0770</t>
  </si>
  <si>
    <t>Wpłaty z tytułu odpłatnego nabycia prawa własności oraz prawa użytkowania wieczystego nieruchomości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</si>
  <si>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</si>
  <si>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</si>
  <si>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</si>
  <si>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</si>
  <si>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</si>
  <si>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</si>
  <si>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</si>
  <si>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>Dostarczanie wody</t>
  </si>
  <si>
    <t>0830</t>
  </si>
  <si>
    <t>Wpływ z usług</t>
  </si>
  <si>
    <t>0920</t>
  </si>
  <si>
    <t>Pozostałe odsetki</t>
  </si>
  <si>
    <t>0970</t>
  </si>
  <si>
    <t>Wpływy z różnych dochodów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</si>
  <si>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</si>
  <si>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</si>
  <si>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</si>
  <si>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Drogi publiczne gminne</t>
  </si>
  <si>
    <t>0490</t>
  </si>
  <si>
    <t>Wpływy z innych lokalnych opłat pobieranych przez jst na podstawie odrębnych ustaw</t>
  </si>
  <si>
    <t>Gospodarka mieszkaniowa</t>
  </si>
  <si>
    <t>Różne jednostki obsługi gospodarki mieszkaniowej</t>
  </si>
  <si>
    <t>Wpływy z usług</t>
  </si>
  <si>
    <t>Wpływy z tytułu odpłatnego nabycia prawa własności oraz prawa użytkowania wieczystego nieruchomości</t>
  </si>
  <si>
    <t>Gospodarka gruntami i nieruchomościami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</si>
  <si>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</si>
  <si>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</si>
  <si>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</si>
  <si>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</si>
  <si>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</si>
  <si>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</si>
  <si>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</si>
  <si>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</si>
  <si>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rzadowej</t>
  </si>
  <si>
    <t>Administracja publiczna</t>
  </si>
  <si>
    <t>Urzędy wojewódzkie</t>
  </si>
  <si>
    <t>Dotacje celowe otrzymane z budżetu państwa na realiz. zad. bieżących z zakresu adm. rząd. oraz innych zadań zleconych gminie ustawami</t>
  </si>
  <si>
    <t>Dochody jst. związane z realizacją zadań z zakresu administracji rządowej oraz innych zadań zleconych ustawami</t>
  </si>
  <si>
    <t>Urzędy gmin</t>
  </si>
  <si>
    <t>0870</t>
  </si>
  <si>
    <t>Wpływy ze sprzedaży składników majątkowych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</si>
  <si>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</si>
  <si>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</si>
  <si>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</si>
  <si>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</si>
  <si>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</si>
  <si>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</si>
  <si>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</si>
  <si>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</si>
  <si>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</si>
  <si>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</si>
  <si>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</si>
  <si>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</si>
  <si>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</si>
  <si>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</si>
  <si>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</si>
  <si>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</si>
  <si>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Wpływy z podatku rolnego, podatku leśnego, podatku od spadków i darowizn, podatku od czynności cywilnoprawnych oraz  podatków i opłat lokalnych od osób fizycznych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</si>
  <si>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</si>
  <si>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</si>
  <si>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</si>
  <si>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</si>
  <si>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</si>
  <si>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</si>
  <si>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</si>
  <si>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</si>
  <si>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</si>
  <si>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</si>
  <si>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</si>
  <si>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</si>
  <si>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</si>
  <si>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</si>
  <si>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</si>
  <si>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</si>
  <si>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</si>
  <si>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</si>
  <si>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</si>
  <si>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gminy</t>
  </si>
  <si>
    <t>Różne rozliczenia finansowe</t>
  </si>
  <si>
    <t>Część równoważąca subwencji ogólnej dla gmin</t>
  </si>
  <si>
    <t>Oświata i wychowanie</t>
  </si>
  <si>
    <t>Szkoły podstawowe</t>
  </si>
  <si>
    <t>Gimnazja</t>
  </si>
  <si>
    <t>Dotacje celowe otrzymane z budżetu państwa na realizację własnych zadań bieżących gmin</t>
  </si>
  <si>
    <t>Pomoc społeczna</t>
  </si>
  <si>
    <t>Dochody jednotek samorządu terytorialnego związane z realizacją zadań z zakresu administracji rządowej oraz innych zadań zleconych ustawami</t>
  </si>
  <si>
    <t>Składki na ubezpieczenia zdrowotne opłacane za osoby pobierające niektóre świadczenia z pomocy społecznej</t>
  </si>
  <si>
    <t>Zasiłki i pomoc w naturze oraz składki na ubezpieczenia społeczne</t>
  </si>
  <si>
    <t>Dotacje celowe otrzymane  z budżetu państwa na realizację własnych zadań bieżących gmin.</t>
  </si>
  <si>
    <t>Ośrodki pomocy społecznej</t>
  </si>
  <si>
    <t>Gospodarka komunalna i ochrona środowiska</t>
  </si>
  <si>
    <t>Gospodarka sciekowa i ochrona wód</t>
  </si>
  <si>
    <t>Dochody ogółem</t>
  </si>
  <si>
    <t xml:space="preserve">Wydatki budżetu </t>
  </si>
  <si>
    <t>Nazwa</t>
  </si>
  <si>
    <t>1. Rolnictwo i łowiectwo</t>
  </si>
  <si>
    <t>Infrastruktura wodociągowa i sanitacyjna wsi</t>
  </si>
  <si>
    <t>4300</t>
  </si>
  <si>
    <t>Zakup usług pozostałych</t>
  </si>
  <si>
    <t>Wydatki inwestycyjne jedn. budżet.</t>
  </si>
  <si>
    <t>01030</t>
  </si>
  <si>
    <t>Izby rolnicze</t>
  </si>
  <si>
    <t>Wpłaty gmin na rzecz izb rolniczych w wysokości 2% uzyskanych wpływów z podatku rolnego</t>
  </si>
  <si>
    <t>6058</t>
  </si>
  <si>
    <t>6059</t>
  </si>
  <si>
    <t>4430</t>
  </si>
  <si>
    <t xml:space="preserve">Różne opłaty i składki </t>
  </si>
  <si>
    <t>2. Wytwarzanie i zaopatrywanie w energię elektryczną gaz i wodę</t>
  </si>
  <si>
    <t>3020</t>
  </si>
  <si>
    <t>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</si>
  <si>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</si>
  <si>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</si>
  <si>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</si>
  <si>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</si>
  <si>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4170</t>
  </si>
  <si>
    <t xml:space="preserve">Wynagrodzenia bezosobowe </t>
  </si>
  <si>
    <t>Zakup materiałów i wyposażenia</t>
  </si>
  <si>
    <t>Zakup energii</t>
  </si>
  <si>
    <t>Zakup usług remontowych</t>
  </si>
  <si>
    <t>Podróże służbowe krajowe</t>
  </si>
  <si>
    <t>Odpisy na zakładowy fundusz świadczeń socjalnych</t>
  </si>
  <si>
    <t>Podatek od towarów i usług /VAT/</t>
  </si>
  <si>
    <t>6060</t>
  </si>
  <si>
    <t xml:space="preserve">Wydatki na zakupy inwestycyjne jednostek budzetowych </t>
  </si>
  <si>
    <t>3. Transport i łączność</t>
  </si>
  <si>
    <t>Lokalny transport zbiorowy</t>
  </si>
  <si>
    <t>60014</t>
  </si>
  <si>
    <t>6620</t>
  </si>
  <si>
    <t>Dotacje celowe przekazane do powiatu na inwestycje i zakupy inwestycyjne realizowane na podst. porozumień (umów) między jst</t>
  </si>
  <si>
    <t>4010</t>
  </si>
  <si>
    <t>4110</t>
  </si>
  <si>
    <t>4120</t>
  </si>
  <si>
    <t>Różne opłaty i składki</t>
  </si>
  <si>
    <t>4440</t>
  </si>
  <si>
    <t>Wydatki inwestycyjne jednostek budżetowych</t>
  </si>
  <si>
    <t>6050</t>
  </si>
  <si>
    <t>4210</t>
  </si>
  <si>
    <t>4270</t>
  </si>
  <si>
    <t>4. Gospodarka mieszkaniowa</t>
  </si>
  <si>
    <t xml:space="preserve">Różne jednostki obsługi gospodarki mieszkaniowej </t>
  </si>
  <si>
    <t>4260</t>
  </si>
  <si>
    <t>4400</t>
  </si>
  <si>
    <t>Opłaty za administrowanie i czynsze za budynki, lokale i pomieszczenia garażowe</t>
  </si>
  <si>
    <t>5. Działalność usługowa</t>
  </si>
  <si>
    <t>Plany zagospodarowania przestrzennego</t>
  </si>
  <si>
    <t>Wynagrodzenia bezosobowe</t>
  </si>
  <si>
    <t>Rózne opłaty i składki</t>
  </si>
  <si>
    <t>6. Administracja publiczna</t>
  </si>
  <si>
    <t>4040</t>
  </si>
  <si>
    <t>Rady  gmin</t>
  </si>
  <si>
    <t>Różne wydatki na rzecz osób fizycznych</t>
  </si>
  <si>
    <t>Składki na fundusz pracy</t>
  </si>
  <si>
    <t>4140</t>
  </si>
  <si>
    <t>Wpłaty na Państwowy Fundusz Rehabilitacji Osób Niepełnosprawnych</t>
  </si>
  <si>
    <t>4350</t>
  </si>
  <si>
    <t>Zakup usług dostepu do sieci Internet</t>
  </si>
  <si>
    <t>4360</t>
  </si>
  <si>
    <t>Oplaty z tytułu zakupu usług telekomunikacyjnych telefonii komórkowej</t>
  </si>
  <si>
    <t>4370</t>
  </si>
  <si>
    <t>Oplaty z tytułu zakupu usług telekomunikacyjnych telefonii stacjonarnej</t>
  </si>
  <si>
    <t>4390</t>
  </si>
  <si>
    <t>Zakup usług obejmujących wykonanie ekspertyz,analiz i opinii</t>
  </si>
  <si>
    <t>4700</t>
  </si>
  <si>
    <t>Szkolenia pracowników nie będących czlonkami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</si>
  <si>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</si>
  <si>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</si>
  <si>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</si>
  <si>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</si>
  <si>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Wydatki  inwestycyjne jednostek budżetowych</t>
  </si>
  <si>
    <t>75075</t>
  </si>
  <si>
    <t>Promocja jednostek samorządu terytorialnego</t>
  </si>
  <si>
    <t>3040</t>
  </si>
  <si>
    <t>Nagrody o charakterze szczególnym niezaliczone do wynagrodzeń</t>
  </si>
  <si>
    <t>7. Urzędy naczelnych organów władzy państwowej, kontroli i ochrony prawa oraz sadownictwa</t>
  </si>
  <si>
    <t>Urzędy naczelnych organów władzy państwowej , kontroli i ochrony prawa</t>
  </si>
  <si>
    <t>4410</t>
  </si>
  <si>
    <t>8. Bezpieczeństwo publiczne i ochrona przeciwpożarowa</t>
  </si>
  <si>
    <t>75405</t>
  </si>
  <si>
    <t>Komendy Powiatowe Policji</t>
  </si>
  <si>
    <t>6170</t>
  </si>
  <si>
    <t>Wpłaty jednostek na fundusz celowy na finansowanie lub dofinansowanie zadań inwestycyjnych</t>
  </si>
  <si>
    <t>Ochotnicze straże pożarne</t>
  </si>
  <si>
    <t>Dodatkowe  wynagrodzenia roczne</t>
  </si>
  <si>
    <t>Obrona cywilna</t>
  </si>
  <si>
    <t>75421</t>
  </si>
  <si>
    <t>Zarządzanie kryzysowe</t>
  </si>
  <si>
    <t>9. Wymiar sprawiedliwości</t>
  </si>
  <si>
    <t>75595</t>
  </si>
  <si>
    <t>10. Dochody od osób prawnych, od osób fizycznych i od innych jednostek nieposiadajacych osobowosci prawnej oraz wydatki związane z ich poborem</t>
  </si>
  <si>
    <t>75647</t>
  </si>
  <si>
    <t>Pobór podatków, oplat oraz niepodatkowych należności budżetowych</t>
  </si>
  <si>
    <t>4100</t>
  </si>
  <si>
    <t>Wynagrodzenia agencyjno-prowizyjne</t>
  </si>
  <si>
    <t>11. Obsługa długu publicznego</t>
  </si>
  <si>
    <t>75702</t>
  </si>
  <si>
    <t>Obsługa papierów wartościowych, kredytów i pożyczek jednostek samorządu terytorialnego</t>
  </si>
  <si>
    <t>8070</t>
  </si>
  <si>
    <t>Odsetki i dyskonto od obligacji skarbowych, papierów wartościowych oraz od krajowych pozyczek i kredytów</t>
  </si>
  <si>
    <t>12. Różne rozliczenia</t>
  </si>
  <si>
    <t>Rezerwy ogólne i celowe</t>
  </si>
  <si>
    <t>Rezerwy</t>
  </si>
  <si>
    <t>13. Oświata i wychowanie</t>
  </si>
  <si>
    <t xml:space="preserve">Wydatki osobowe niezaliczone do wynagrodzeń </t>
  </si>
  <si>
    <t>Zakup pomocy naukowych, dydaktycznych i książek</t>
  </si>
  <si>
    <t>4280</t>
  </si>
  <si>
    <t>Zakup usług zdrowotnych</t>
  </si>
  <si>
    <t>4810</t>
  </si>
  <si>
    <t>80103</t>
  </si>
  <si>
    <t>Oddziały przedszkolne w szkołach podstawowych</t>
  </si>
  <si>
    <t>4240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</si>
  <si>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</si>
  <si>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</si>
  <si>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</si>
  <si>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</si>
  <si>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Dotacje celowe przekazane dla powiatu na zadania bieżące realizow. na podstawie porozumień (umów) między jst</t>
  </si>
  <si>
    <t>Dokształcanie i doskonalenie nauczycieli</t>
  </si>
  <si>
    <t>Podróże służbowe i krajowe</t>
  </si>
  <si>
    <t>80195</t>
  </si>
  <si>
    <t>14. Ochrona zdrowia</t>
  </si>
  <si>
    <t>85153</t>
  </si>
  <si>
    <t>Zwalczanie narkomanii</t>
  </si>
  <si>
    <t>2800</t>
  </si>
  <si>
    <t>Dotacja celowa z budżetu dla pozostałych jednostek zaliczanych do sektora finansów publicznych</t>
  </si>
  <si>
    <t>Przeciwdziałanie alkoholizmowi</t>
  </si>
  <si>
    <t>2820</t>
  </si>
  <si>
    <t>Dotacja celowa z budżetu na finansowanie lub dofinansowanie zadań zleconych do realizacji stowarzyszeniom</t>
  </si>
  <si>
    <t>Izby wytrzeźwień</t>
  </si>
  <si>
    <t>Dotacje celowe przekazane gminie lub m.st.W-wie na zadania bieżące realizowane na podstawie porozumień (umów) między jst</t>
  </si>
  <si>
    <t>15. 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</si>
  <si>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</si>
  <si>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</si>
  <si>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</si>
  <si>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</si>
  <si>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</si>
  <si>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3110</t>
  </si>
  <si>
    <t>Świadczenia społeczne</t>
  </si>
  <si>
    <t xml:space="preserve">Dodatkowe wynagrodzenie roczne </t>
  </si>
  <si>
    <t>Składki na ubezpieczenie zdrowotne</t>
  </si>
  <si>
    <t>Dodatki mieszkaniowe</t>
  </si>
  <si>
    <t>Różne opłaty  i składki</t>
  </si>
  <si>
    <t>85220</t>
  </si>
  <si>
    <t>Jednostki specjalistycznego poradnictwa, mieszkania chronione i ośrodki interwencji kryzysowej</t>
  </si>
  <si>
    <t>Usługi opiekuńcze i specjalistyczne usługi opiekuńcze</t>
  </si>
  <si>
    <t>17. Edukacyjna opieka wychowawcza</t>
  </si>
  <si>
    <t>Świetlice szkolne</t>
  </si>
  <si>
    <t>85446</t>
  </si>
  <si>
    <t xml:space="preserve">Podróżę służbowe krajowe </t>
  </si>
  <si>
    <t>18. Gospodarka komunalna i ochrona środowiska</t>
  </si>
  <si>
    <t>Gospodarka ściekowa i ochrona wód</t>
  </si>
  <si>
    <t>Oczyszczanie miast i wsi</t>
  </si>
  <si>
    <t>Oświetlenie ulic , placów i dróg</t>
  </si>
  <si>
    <t>19. Kultura i ochrona dziedzictwa narodowego</t>
  </si>
  <si>
    <t>Domy i ośrodki kultury, świetlice i kluby</t>
  </si>
  <si>
    <t>2480</t>
  </si>
  <si>
    <t>Dotacja podmiotowa z budżetu dla samorządowej instytucji kultury</t>
  </si>
  <si>
    <t>Ogółem wydatki</t>
  </si>
  <si>
    <t>Ogółem</t>
  </si>
  <si>
    <t>Wydatki budżetowe w dziale 801 – Oświata i wychowanie</t>
  </si>
  <si>
    <t>Rozdz.</t>
  </si>
  <si>
    <t>N a z w a</t>
  </si>
  <si>
    <t>SP Bliżyn</t>
  </si>
  <si>
    <t>SP Mroczków</t>
  </si>
  <si>
    <t xml:space="preserve">SP Odrowążek </t>
  </si>
  <si>
    <t>SP Sorbin</t>
  </si>
  <si>
    <t>Gimnazjum</t>
  </si>
  <si>
    <t>Rozdz.80110</t>
  </si>
  <si>
    <t>Nagrody i wydatki osobowe niezaliczane do wynagr.</t>
  </si>
  <si>
    <t>Dodatkowe wynagrodzenie roczne</t>
  </si>
  <si>
    <t>Zakup materiałów i wyposażenie</t>
  </si>
  <si>
    <t>Zakup usług dostępu do sieci Internet</t>
  </si>
  <si>
    <t>Opłaty z tytułu zakupu usług telekomunikacyjnych telefonii stacjonarnej</t>
  </si>
  <si>
    <t>Odpisy na zakład. fundusz świadcz.socjalnych</t>
  </si>
  <si>
    <t>Szkolenia pracowników nie będących członkami korpusu służby cywilnej</t>
  </si>
  <si>
    <t>Oddziały przedszkolne przy szkołach podstawowych</t>
  </si>
  <si>
    <t>Zakup pomocy naukowych, dydakt.i książek</t>
  </si>
  <si>
    <t>Nagrody i wydatki osobowe zaliczone do wynagrodzeń</t>
  </si>
  <si>
    <t>Dochody budżetowe w dziale 801 – Oświata i wychowanie</t>
  </si>
  <si>
    <t>Nazwa jednostki</t>
  </si>
  <si>
    <t>Kwota</t>
  </si>
  <si>
    <t>§ 0920</t>
  </si>
  <si>
    <t>Szkoła Podstawowa w Bliżynie</t>
  </si>
  <si>
    <t>Szkoła Podstawowa w Mroczkowie</t>
  </si>
  <si>
    <t>Szkoła Podstawowa w Odrowążku</t>
  </si>
  <si>
    <t>Szkoła Podstawowa w Sorbinie</t>
  </si>
  <si>
    <t>O g ó ł e m</t>
  </si>
  <si>
    <t>Wynagrtodzenia bezosobowe</t>
  </si>
  <si>
    <t>Dochody budżetu gminy na 2009 r.</t>
  </si>
  <si>
    <t>01041</t>
  </si>
  <si>
    <t>Program Rozwoju Obszarów Wiejskich 2007-2013</t>
  </si>
  <si>
    <t>75109</t>
  </si>
  <si>
    <t>Świadczenia rodzinne, zaliczka alimentacyjna oraz składki na ubezpieczenia emerytalne i rentowe z ubezpieczenia społecznego</t>
  </si>
  <si>
    <t>Wpływy ze zwrotów dotacji wykorzystanych niezgodnie z przeznaczeniem lub pobranych w nadmiernej wysokości</t>
  </si>
  <si>
    <t>Kultura fizyczna i sport</t>
  </si>
  <si>
    <t>Dochody od osób prawnych, od osób fizycznych i od innych jednostek nieposiadających osobowości prawnej oraz wydatki związane z ich poborem</t>
  </si>
  <si>
    <t>Wpływy z opłat za wydawanie zezwoleń na sprzedaż alkoholu</t>
  </si>
  <si>
    <t>Świadczenia rodzinne,zaliczka alimentacyjna oraz składki na ubezpieczenia emerytalne i rentowe z ubezpieczenia społecznego</t>
  </si>
  <si>
    <t xml:space="preserve">Składki na ubezpieczenia zdrowotne opłacane za osoby pobierające niektóre świadczenia z pomocy społecznej, niektóre świadczenia rodzinne oraz za osoby uczestniczące w zajęcia w centrum integracji społecznej </t>
  </si>
  <si>
    <t>Zasiłki i pomoc w naturze oraz składki na ubezpieczenia emerytalne i rentowe</t>
  </si>
  <si>
    <t>Obiekty sportowe</t>
  </si>
  <si>
    <t>Dotacje celowe otrzymane z budzetu państwa na realizacje inwestycji i zakupów inwestycyjnych własnych gmin (zwiazków gmin)</t>
  </si>
  <si>
    <t>Dotacje celowe otrzymane z samorządu województwa na inwestycje i zakupy inwestycyjne realizowane na podstawie porozumień (umów) między jednostkami samorządu terytorialnego</t>
  </si>
  <si>
    <t xml:space="preserve">Plan na 2009 </t>
  </si>
  <si>
    <t>4420</t>
  </si>
  <si>
    <t>Podróże służbowe zagraniczne</t>
  </si>
  <si>
    <t>3030</t>
  </si>
  <si>
    <t>Wybory do rad gmin, rad powiatów i sejmików wojewódźtw, wybory wójtów, burmistrzów i prezydentów miast oraz referenda gminne, powiatowe i wojewódźkie</t>
  </si>
  <si>
    <t>75404</t>
  </si>
  <si>
    <t>Komendy wojewódzkie policji</t>
  </si>
  <si>
    <t>Wpłaty od jednostek na fundusz celowy</t>
  </si>
  <si>
    <t>75495</t>
  </si>
  <si>
    <t>4580</t>
  </si>
  <si>
    <t>80148</t>
  </si>
  <si>
    <t>Stołówki szkolne</t>
  </si>
  <si>
    <t>2910</t>
  </si>
  <si>
    <t>Zwrot dotacji wykorzystanych niezgonie z przeznaczeniem lub pobranej w nadmiernej wysokości</t>
  </si>
  <si>
    <t>4303</t>
  </si>
  <si>
    <t>90002</t>
  </si>
  <si>
    <t>Gospodarka odpadami</t>
  </si>
  <si>
    <t>92601</t>
  </si>
  <si>
    <t>92695</t>
  </si>
  <si>
    <t>do zarządzenia Nr 48/08</t>
  </si>
  <si>
    <t>Wójta Gminy Bliżyn</t>
  </si>
  <si>
    <t>z dnia 22.12.2008r.</t>
  </si>
  <si>
    <t>Załącznik Nr 3  do zarządzenia Nr 48/08  Wójta Gminy Blizyn   z dnia 22.12.2008r.</t>
  </si>
  <si>
    <t>Załącznik Nr 4 do zarządzenia           Nr 48/2008 Wójta Gminy Bliżyn z dnia 22.12.2008r.</t>
  </si>
  <si>
    <t>Podróżę służbowe krajowe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</si>
</sst>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[$-415]d\ mmmm\ yyyy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 quotePrefix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left" vertical="top" wrapText="1"/>
    </xf>
    <xf numFmtId="3" fontId="29" fillId="0" borderId="13" xfId="0" applyNumberFormat="1" applyFont="1" applyBorder="1" applyAlignment="1">
      <alignment horizontal="right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top" wrapText="1"/>
    </xf>
    <xf numFmtId="3" fontId="31" fillId="0" borderId="11" xfId="0" applyNumberFormat="1" applyFont="1" applyBorder="1" applyAlignment="1">
      <alignment horizontal="right" vertical="center" wrapText="1"/>
    </xf>
    <xf numFmtId="49" fontId="32" fillId="0" borderId="12" xfId="0" applyNumberFormat="1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 quotePrefix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 quotePrefix="1">
      <alignment horizontal="center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49" fontId="28" fillId="0" borderId="11" xfId="0" applyNumberFormat="1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49" fontId="32" fillId="0" borderId="11" xfId="0" applyNumberFormat="1" applyFont="1" applyBorder="1" applyAlignment="1">
      <alignment horizontal="left" vertical="top" wrapText="1"/>
    </xf>
    <xf numFmtId="3" fontId="31" fillId="0" borderId="11" xfId="0" applyNumberFormat="1" applyFont="1" applyBorder="1" applyAlignment="1">
      <alignment horizontal="right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9" fillId="0" borderId="15" xfId="0" applyNumberFormat="1" applyFont="1" applyBorder="1" applyAlignment="1">
      <alignment horizontal="right" vertical="top" wrapText="1"/>
    </xf>
    <xf numFmtId="0" fontId="31" fillId="0" borderId="15" xfId="0" applyFont="1" applyBorder="1" applyAlignment="1">
      <alignment vertical="top" wrapText="1"/>
    </xf>
    <xf numFmtId="3" fontId="31" fillId="0" borderId="15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31" fillId="0" borderId="15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justify" vertical="top" wrapText="1"/>
    </xf>
    <xf numFmtId="3" fontId="29" fillId="0" borderId="12" xfId="0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 horizontal="right" vertical="top" wrapText="1"/>
    </xf>
    <xf numFmtId="3" fontId="31" fillId="0" borderId="12" xfId="0" applyNumberFormat="1" applyFont="1" applyBorder="1" applyAlignment="1">
      <alignment horizontal="right" wrapText="1"/>
    </xf>
    <xf numFmtId="0" fontId="29" fillId="0" borderId="15" xfId="0" applyFont="1" applyBorder="1" applyAlignment="1">
      <alignment vertical="top" wrapText="1"/>
    </xf>
    <xf numFmtId="3" fontId="31" fillId="0" borderId="15" xfId="0" applyNumberFormat="1" applyFont="1" applyBorder="1" applyAlignment="1">
      <alignment horizontal="right" vertical="top" wrapText="1"/>
    </xf>
    <xf numFmtId="3" fontId="29" fillId="0" borderId="15" xfId="0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3" fontId="31" fillId="0" borderId="15" xfId="0" applyNumberFormat="1" applyFont="1" applyBorder="1" applyAlignment="1">
      <alignment horizontal="right" vertical="center" wrapText="1"/>
    </xf>
    <xf numFmtId="3" fontId="29" fillId="0" borderId="15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wrapText="1"/>
    </xf>
    <xf numFmtId="3" fontId="29" fillId="0" borderId="11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/>
    </xf>
    <xf numFmtId="0" fontId="36" fillId="0" borderId="12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3" fontId="29" fillId="0" borderId="15" xfId="0" applyNumberFormat="1" applyFont="1" applyBorder="1" applyAlignment="1">
      <alignment horizontal="center" vertical="top" wrapText="1"/>
    </xf>
    <xf numFmtId="3" fontId="31" fillId="0" borderId="15" xfId="0" applyNumberFormat="1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49" fontId="30" fillId="0" borderId="11" xfId="0" applyNumberFormat="1" applyFont="1" applyBorder="1" applyAlignment="1">
      <alignment horizontal="center" vertical="center" wrapText="1"/>
    </xf>
    <xf numFmtId="0" fontId="26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3" fontId="34" fillId="0" borderId="0" xfId="52" applyNumberFormat="1" applyFont="1" applyAlignment="1">
      <alignment vertical="center"/>
      <protection/>
    </xf>
    <xf numFmtId="0" fontId="26" fillId="0" borderId="0" xfId="52">
      <alignment/>
      <protection/>
    </xf>
    <xf numFmtId="0" fontId="21" fillId="0" borderId="0" xfId="52" applyFont="1" applyAlignment="1">
      <alignment horizontal="center" vertical="center"/>
      <protection/>
    </xf>
    <xf numFmtId="0" fontId="22" fillId="20" borderId="11" xfId="52" applyFont="1" applyFill="1" applyBorder="1" applyAlignment="1">
      <alignment horizontal="center" vertical="center" wrapText="1"/>
      <protection/>
    </xf>
    <xf numFmtId="0" fontId="22" fillId="20" borderId="11" xfId="52" applyFont="1" applyFill="1" applyBorder="1" applyAlignment="1">
      <alignment horizontal="center" vertical="center" wrapText="1"/>
      <protection/>
    </xf>
    <xf numFmtId="3" fontId="37" fillId="20" borderId="11" xfId="52" applyNumberFormat="1" applyFont="1" applyFill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3" fontId="34" fillId="0" borderId="11" xfId="52" applyNumberFormat="1" applyFont="1" applyBorder="1" applyAlignment="1">
      <alignment horizontal="center" vertical="center"/>
      <protection/>
    </xf>
    <xf numFmtId="49" fontId="38" fillId="0" borderId="11" xfId="52" applyNumberFormat="1" applyFont="1" applyBorder="1" applyAlignment="1">
      <alignment horizontal="center" vertical="center" wrapText="1"/>
      <protection/>
    </xf>
    <xf numFmtId="0" fontId="37" fillId="0" borderId="11" xfId="52" applyFont="1" applyBorder="1" applyAlignment="1">
      <alignment vertical="center" wrapText="1"/>
      <protection/>
    </xf>
    <xf numFmtId="3" fontId="37" fillId="0" borderId="11" xfId="52" applyNumberFormat="1" applyFont="1" applyBorder="1" applyAlignment="1">
      <alignment horizontal="right" vertical="center" wrapText="1"/>
      <protection/>
    </xf>
    <xf numFmtId="49" fontId="20" fillId="0" borderId="11" xfId="52" applyNumberFormat="1" applyFont="1" applyBorder="1" applyAlignment="1">
      <alignment horizontal="center" vertical="center" wrapText="1"/>
      <protection/>
    </xf>
    <xf numFmtId="0" fontId="34" fillId="0" borderId="11" xfId="52" applyFont="1" applyBorder="1" applyAlignment="1">
      <alignment vertical="center" wrapText="1"/>
      <protection/>
    </xf>
    <xf numFmtId="3" fontId="34" fillId="0" borderId="11" xfId="52" applyNumberFormat="1" applyFont="1" applyBorder="1" applyAlignment="1">
      <alignment horizontal="right" vertical="center" wrapText="1"/>
      <protection/>
    </xf>
    <xf numFmtId="3" fontId="34" fillId="0" borderId="16" xfId="52" applyNumberFormat="1" applyFont="1" applyBorder="1" applyAlignment="1">
      <alignment horizontal="right" vertical="center" wrapText="1"/>
      <protection/>
    </xf>
    <xf numFmtId="0" fontId="34" fillId="0" borderId="11" xfId="52" applyFont="1" applyBorder="1" applyAlignment="1">
      <alignment wrapText="1"/>
      <protection/>
    </xf>
    <xf numFmtId="3" fontId="37" fillId="0" borderId="11" xfId="52" applyNumberFormat="1" applyFont="1" applyBorder="1" applyAlignment="1">
      <alignment vertical="center" wrapText="1"/>
      <protection/>
    </xf>
    <xf numFmtId="49" fontId="39" fillId="0" borderId="11" xfId="52" applyNumberFormat="1" applyFont="1" applyBorder="1" applyAlignment="1">
      <alignment horizontal="center" vertical="center" wrapText="1"/>
      <protection/>
    </xf>
    <xf numFmtId="0" fontId="37" fillId="0" borderId="11" xfId="52" applyFont="1" applyBorder="1" applyAlignment="1">
      <alignment horizontal="left" vertical="center" wrapText="1"/>
      <protection/>
    </xf>
    <xf numFmtId="0" fontId="34" fillId="0" borderId="11" xfId="52" applyFont="1" applyBorder="1" applyAlignment="1">
      <alignment horizontal="left" vertical="center" wrapText="1"/>
      <protection/>
    </xf>
    <xf numFmtId="3" fontId="34" fillId="0" borderId="11" xfId="52" applyNumberFormat="1" applyFont="1" applyBorder="1" applyAlignment="1">
      <alignment vertical="center" wrapText="1"/>
      <protection/>
    </xf>
    <xf numFmtId="49" fontId="39" fillId="0" borderId="11" xfId="52" applyNumberFormat="1" applyFont="1" applyBorder="1" applyAlignment="1">
      <alignment horizontal="center" vertical="center" wrapText="1"/>
      <protection/>
    </xf>
    <xf numFmtId="3" fontId="34" fillId="0" borderId="11" xfId="52" applyNumberFormat="1" applyFont="1" applyBorder="1" applyAlignment="1">
      <alignment horizontal="right" vertical="center"/>
      <protection/>
    </xf>
    <xf numFmtId="0" fontId="34" fillId="0" borderId="11" xfId="52" applyFont="1" applyBorder="1" applyAlignment="1">
      <alignment vertical="center" wrapText="1"/>
      <protection/>
    </xf>
    <xf numFmtId="0" fontId="38" fillId="0" borderId="11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39" fillId="0" borderId="11" xfId="52" applyFont="1" applyBorder="1" applyAlignment="1">
      <alignment horizontal="center" vertical="center" wrapText="1"/>
      <protection/>
    </xf>
    <xf numFmtId="3" fontId="34" fillId="0" borderId="11" xfId="52" applyNumberFormat="1" applyFont="1" applyBorder="1" applyAlignment="1">
      <alignment vertical="center"/>
      <protection/>
    </xf>
    <xf numFmtId="3" fontId="34" fillId="0" borderId="16" xfId="52" applyNumberFormat="1" applyFont="1" applyBorder="1" applyAlignment="1">
      <alignment horizontal="fill" vertical="center" wrapText="1"/>
      <protection/>
    </xf>
    <xf numFmtId="49" fontId="34" fillId="0" borderId="11" xfId="52" applyNumberFormat="1" applyFont="1" applyBorder="1" applyAlignment="1">
      <alignment horizontal="center" vertical="center" wrapText="1"/>
      <protection/>
    </xf>
    <xf numFmtId="49" fontId="37" fillId="0" borderId="11" xfId="52" applyNumberFormat="1" applyFont="1" applyBorder="1" applyAlignment="1">
      <alignment horizontal="center" vertical="center" wrapText="1"/>
      <protection/>
    </xf>
    <xf numFmtId="0" fontId="34" fillId="0" borderId="11" xfId="52" applyFont="1" applyBorder="1" applyAlignment="1">
      <alignment horizontal="left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38" fillId="0" borderId="11" xfId="52" applyFont="1" applyBorder="1" applyAlignment="1">
      <alignment horizontal="left" vertical="center" wrapText="1"/>
      <protection/>
    </xf>
    <xf numFmtId="3" fontId="37" fillId="0" borderId="16" xfId="52" applyNumberFormat="1" applyFont="1" applyBorder="1" applyAlignment="1">
      <alignment horizontal="right" vertical="center" wrapText="1"/>
      <protection/>
    </xf>
    <xf numFmtId="0" fontId="20" fillId="0" borderId="11" xfId="52" applyFont="1" applyBorder="1" applyAlignment="1">
      <alignment horizontal="left" vertical="center" wrapText="1"/>
      <protection/>
    </xf>
    <xf numFmtId="3" fontId="37" fillId="0" borderId="11" xfId="52" applyNumberFormat="1" applyFont="1" applyBorder="1" applyAlignment="1">
      <alignment vertical="center"/>
      <protection/>
    </xf>
    <xf numFmtId="0" fontId="34" fillId="0" borderId="0" xfId="52" applyFont="1">
      <alignment/>
      <protection/>
    </xf>
    <xf numFmtId="3" fontId="31" fillId="0" borderId="11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left" vertical="top" wrapText="1"/>
    </xf>
    <xf numFmtId="49" fontId="32" fillId="0" borderId="17" xfId="0" applyNumberFormat="1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40" fillId="0" borderId="0" xfId="0" applyFont="1" applyAlignment="1">
      <alignment/>
    </xf>
    <xf numFmtId="49" fontId="32" fillId="0" borderId="12" xfId="0" applyNumberFormat="1" applyFont="1" applyBorder="1" applyAlignment="1">
      <alignment horizontal="left" vertical="top" wrapText="1"/>
    </xf>
    <xf numFmtId="49" fontId="28" fillId="0" borderId="11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1" fillId="0" borderId="11" xfId="0" applyFont="1" applyBorder="1" applyAlignment="1">
      <alignment/>
    </xf>
    <xf numFmtId="3" fontId="31" fillId="0" borderId="15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 horizontal="center" vertical="top" wrapText="1"/>
    </xf>
    <xf numFmtId="3" fontId="29" fillId="0" borderId="15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13" xfId="0" applyFont="1" applyBorder="1" applyAlignment="1">
      <alignment horizontal="center" vertical="top" wrapText="1"/>
    </xf>
    <xf numFmtId="0" fontId="21" fillId="0" borderId="0" xfId="52" applyFont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3" fontId="26" fillId="20" borderId="11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9" fillId="0" borderId="20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chody zał nr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3</xdr:col>
      <xdr:colOff>666750</xdr:colOff>
      <xdr:row>0</xdr:row>
      <xdr:rowOff>695325</xdr:rowOff>
    </xdr:to>
    <xdr:sp>
      <xdr:nvSpPr>
        <xdr:cNvPr id="1" name="Rectangle 1"/>
        <xdr:cNvSpPr>
          <a:spLocks/>
        </xdr:cNvSpPr>
      </xdr:nvSpPr>
      <xdr:spPr>
        <a:xfrm>
          <a:off x="4333875" y="0"/>
          <a:ext cx="17335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
do Zarządzenia Nr 48/08
Wójta Gminy Bliżyn 
z dnia 22.12.2008r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86575" y="28575"/>
          <a:ext cx="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 do uchwały 
Rady Gminy w Bliżynie 
Nr IV/13/2007 
z dnia 22.02.2007r.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E4" sqref="E4"/>
    </sheetView>
  </sheetViews>
  <sheetFormatPr defaultColWidth="9.00390625" defaultRowHeight="12.75"/>
  <cols>
    <col min="1" max="1" width="6.00390625" style="70" customWidth="1"/>
    <col min="2" max="2" width="6.125" style="70" customWidth="1"/>
    <col min="3" max="3" width="6.00390625" style="70" customWidth="1"/>
    <col min="4" max="4" width="51.00390625" style="70" customWidth="1"/>
    <col min="5" max="5" width="11.375" style="106" customWidth="1"/>
    <col min="6" max="6" width="11.875" style="106" customWidth="1"/>
    <col min="7" max="16384" width="9.125" style="70" customWidth="1"/>
  </cols>
  <sheetData>
    <row r="1" spans="1:6" ht="12.75">
      <c r="A1" s="67"/>
      <c r="B1" s="67"/>
      <c r="C1" s="67"/>
      <c r="D1" s="67"/>
      <c r="E1" s="68" t="s">
        <v>0</v>
      </c>
      <c r="F1" s="69"/>
    </row>
    <row r="2" spans="1:6" ht="12.75">
      <c r="A2" s="67"/>
      <c r="B2" s="67"/>
      <c r="C2" s="67"/>
      <c r="D2" s="67"/>
      <c r="E2" s="68" t="s">
        <v>337</v>
      </c>
      <c r="F2" s="69"/>
    </row>
    <row r="3" spans="1:6" ht="12.75">
      <c r="A3" s="67"/>
      <c r="B3" s="67"/>
      <c r="C3" s="67"/>
      <c r="D3" s="67"/>
      <c r="E3" s="68" t="s">
        <v>338</v>
      </c>
      <c r="F3" s="69"/>
    </row>
    <row r="4" spans="1:6" ht="12.75">
      <c r="A4" s="67"/>
      <c r="B4" s="67"/>
      <c r="C4" s="67"/>
      <c r="D4" s="67"/>
      <c r="E4" s="68" t="s">
        <v>339</v>
      </c>
      <c r="F4" s="69"/>
    </row>
    <row r="5" spans="1:6" ht="12.75">
      <c r="A5" s="67"/>
      <c r="B5" s="67"/>
      <c r="C5" s="67"/>
      <c r="D5" s="67"/>
      <c r="E5" s="69"/>
      <c r="F5" s="69"/>
    </row>
    <row r="6" spans="1:6" ht="18">
      <c r="A6" s="123" t="s">
        <v>303</v>
      </c>
      <c r="B6" s="123"/>
      <c r="C6" s="123"/>
      <c r="D6" s="123"/>
      <c r="E6" s="123"/>
      <c r="F6" s="123"/>
    </row>
    <row r="7" spans="1:6" ht="18">
      <c r="A7" s="67"/>
      <c r="B7" s="71"/>
      <c r="C7" s="71"/>
      <c r="D7" s="71"/>
      <c r="E7" s="69"/>
      <c r="F7" s="69"/>
    </row>
    <row r="8" spans="1:6" ht="12.75">
      <c r="A8" s="67"/>
      <c r="B8" s="67"/>
      <c r="C8" s="67"/>
      <c r="D8" s="67"/>
      <c r="E8" s="69"/>
      <c r="F8" s="69"/>
    </row>
    <row r="9" spans="1:6" ht="25.5">
      <c r="A9" s="72" t="s">
        <v>1</v>
      </c>
      <c r="B9" s="73" t="s">
        <v>2</v>
      </c>
      <c r="C9" s="72" t="s">
        <v>3</v>
      </c>
      <c r="D9" s="72" t="s">
        <v>4</v>
      </c>
      <c r="E9" s="74" t="s">
        <v>5</v>
      </c>
      <c r="F9" s="74" t="s">
        <v>6</v>
      </c>
    </row>
    <row r="10" spans="1:6" ht="12.75">
      <c r="A10" s="75">
        <v>1</v>
      </c>
      <c r="B10" s="75">
        <v>2</v>
      </c>
      <c r="C10" s="75">
        <v>3</v>
      </c>
      <c r="D10" s="75">
        <v>4</v>
      </c>
      <c r="E10" s="76">
        <v>5</v>
      </c>
      <c r="F10" s="76">
        <v>6</v>
      </c>
    </row>
    <row r="11" spans="1:6" ht="12.75">
      <c r="A11" s="77" t="s">
        <v>7</v>
      </c>
      <c r="B11" s="77"/>
      <c r="C11" s="77"/>
      <c r="D11" s="78" t="s">
        <v>8</v>
      </c>
      <c r="E11" s="79">
        <f>E12+E17</f>
        <v>0</v>
      </c>
      <c r="F11" s="79">
        <f>F12+F17+F15</f>
        <v>3009340</v>
      </c>
    </row>
    <row r="12" spans="1:6" ht="12.75">
      <c r="A12" s="80"/>
      <c r="B12" s="80" t="s">
        <v>9</v>
      </c>
      <c r="C12" s="80"/>
      <c r="D12" s="81" t="s">
        <v>10</v>
      </c>
      <c r="E12" s="82">
        <f>SUM(E13:E14)</f>
        <v>0</v>
      </c>
      <c r="F12" s="82">
        <f>SUM(F13:F14)</f>
        <v>1572891</v>
      </c>
    </row>
    <row r="13" spans="1:6" ht="25.5">
      <c r="A13" s="80"/>
      <c r="B13" s="80"/>
      <c r="C13" s="80">
        <v>6290</v>
      </c>
      <c r="D13" s="81" t="s">
        <v>11</v>
      </c>
      <c r="E13" s="82"/>
      <c r="F13" s="83">
        <v>18500</v>
      </c>
    </row>
    <row r="14" spans="1:6" ht="25.5">
      <c r="A14" s="80"/>
      <c r="B14" s="80"/>
      <c r="C14" s="80" t="s">
        <v>12</v>
      </c>
      <c r="D14" s="81" t="s">
        <v>11</v>
      </c>
      <c r="E14" s="82"/>
      <c r="F14" s="83">
        <v>1554391</v>
      </c>
    </row>
    <row r="15" spans="1:6" ht="12.75">
      <c r="A15" s="80"/>
      <c r="B15" s="80" t="s">
        <v>304</v>
      </c>
      <c r="C15" s="80"/>
      <c r="D15" s="84" t="s">
        <v>305</v>
      </c>
      <c r="E15" s="82"/>
      <c r="F15" s="83">
        <f>F16</f>
        <v>1299449</v>
      </c>
    </row>
    <row r="16" spans="1:6" ht="25.5">
      <c r="A16" s="80"/>
      <c r="B16" s="80"/>
      <c r="C16" s="80" t="s">
        <v>12</v>
      </c>
      <c r="D16" s="81" t="s">
        <v>11</v>
      </c>
      <c r="E16" s="82"/>
      <c r="F16" s="83">
        <v>1299449</v>
      </c>
    </row>
    <row r="17" spans="1:6" ht="12.75">
      <c r="A17" s="80"/>
      <c r="B17" s="80" t="s">
        <v>13</v>
      </c>
      <c r="C17" s="80"/>
      <c r="D17" s="81" t="s">
        <v>14</v>
      </c>
      <c r="E17" s="82">
        <f>E18</f>
        <v>0</v>
      </c>
      <c r="F17" s="82">
        <f>F18</f>
        <v>137000</v>
      </c>
    </row>
    <row r="18" spans="1:6" ht="25.5">
      <c r="A18" s="80"/>
      <c r="B18" s="80"/>
      <c r="C18" s="80" t="s">
        <v>15</v>
      </c>
      <c r="D18" s="81" t="s">
        <v>16</v>
      </c>
      <c r="E18" s="82"/>
      <c r="F18" s="83">
        <v>137000</v>
      </c>
    </row>
    <row r="19" spans="1:6" ht="12.75">
      <c r="A19" s="77" t="s">
        <v>17</v>
      </c>
      <c r="B19" s="77"/>
      <c r="C19" s="77"/>
      <c r="D19" s="78" t="s">
        <v>18</v>
      </c>
      <c r="E19" s="85">
        <f>E20</f>
        <v>1000</v>
      </c>
      <c r="F19" s="83"/>
    </row>
    <row r="20" spans="1:6" ht="12.75">
      <c r="A20" s="80"/>
      <c r="B20" s="80" t="s">
        <v>19</v>
      </c>
      <c r="C20" s="80"/>
      <c r="D20" s="81" t="s">
        <v>20</v>
      </c>
      <c r="E20" s="82">
        <f>E21</f>
        <v>1000</v>
      </c>
      <c r="F20" s="83"/>
    </row>
    <row r="21" spans="1:6" ht="38.25">
      <c r="A21" s="80"/>
      <c r="B21" s="80"/>
      <c r="C21" s="80" t="s">
        <v>21</v>
      </c>
      <c r="D21" s="81" t="s">
        <v>22</v>
      </c>
      <c r="E21" s="82">
        <v>1000</v>
      </c>
      <c r="F21" s="83"/>
    </row>
    <row r="22" spans="1:6" ht="16.5" customHeight="1">
      <c r="A22" s="77">
        <v>400</v>
      </c>
      <c r="B22" s="77"/>
      <c r="C22" s="86"/>
      <c r="D22" s="87" t="s">
        <v>23</v>
      </c>
      <c r="E22" s="85">
        <f>E23</f>
        <v>251700</v>
      </c>
      <c r="F22" s="85">
        <f>F23</f>
        <v>0</v>
      </c>
    </row>
    <row r="23" spans="1:6" ht="12.75">
      <c r="A23" s="80"/>
      <c r="B23" s="80">
        <v>40002</v>
      </c>
      <c r="C23" s="80"/>
      <c r="D23" s="88" t="s">
        <v>24</v>
      </c>
      <c r="E23" s="89">
        <f>SUM(E24:E26)</f>
        <v>251700</v>
      </c>
      <c r="F23" s="89">
        <f>SUM(F24:F26)</f>
        <v>0</v>
      </c>
    </row>
    <row r="24" spans="1:6" ht="13.5">
      <c r="A24" s="90"/>
      <c r="B24" s="90"/>
      <c r="C24" s="80" t="s">
        <v>25</v>
      </c>
      <c r="D24" s="81" t="s">
        <v>26</v>
      </c>
      <c r="E24" s="91">
        <v>220000</v>
      </c>
      <c r="F24" s="83"/>
    </row>
    <row r="25" spans="1:6" ht="13.5">
      <c r="A25" s="90"/>
      <c r="B25" s="90"/>
      <c r="C25" s="80" t="s">
        <v>27</v>
      </c>
      <c r="D25" s="81" t="s">
        <v>28</v>
      </c>
      <c r="E25" s="91">
        <v>1700</v>
      </c>
      <c r="F25" s="83"/>
    </row>
    <row r="26" spans="1:6" ht="13.5">
      <c r="A26" s="90"/>
      <c r="B26" s="90"/>
      <c r="C26" s="80" t="s">
        <v>29</v>
      </c>
      <c r="D26" s="92" t="s">
        <v>30</v>
      </c>
      <c r="E26" s="91">
        <v>30000</v>
      </c>
      <c r="F26" s="83"/>
    </row>
    <row r="27" spans="1:6" ht="12.75">
      <c r="A27" s="93">
        <v>600</v>
      </c>
      <c r="B27" s="93"/>
      <c r="C27" s="93"/>
      <c r="D27" s="87" t="s">
        <v>31</v>
      </c>
      <c r="E27" s="79">
        <f>E28+E30</f>
        <v>80180</v>
      </c>
      <c r="F27" s="79">
        <f>F28+F30</f>
        <v>701483</v>
      </c>
    </row>
    <row r="28" spans="1:6" ht="12.75">
      <c r="A28" s="94"/>
      <c r="B28" s="94">
        <v>60014</v>
      </c>
      <c r="C28" s="94"/>
      <c r="D28" s="88" t="s">
        <v>32</v>
      </c>
      <c r="E28" s="82">
        <f>E29</f>
        <v>80000</v>
      </c>
      <c r="F28" s="82">
        <f>F29</f>
        <v>0</v>
      </c>
    </row>
    <row r="29" spans="1:6" ht="38.25">
      <c r="A29" s="94"/>
      <c r="B29" s="94"/>
      <c r="C29" s="94">
        <v>2320</v>
      </c>
      <c r="D29" s="88" t="s">
        <v>33</v>
      </c>
      <c r="E29" s="82">
        <v>80000</v>
      </c>
      <c r="F29" s="83"/>
    </row>
    <row r="30" spans="1:6" ht="13.5">
      <c r="A30" s="95"/>
      <c r="B30" s="94">
        <v>60016</v>
      </c>
      <c r="C30" s="95"/>
      <c r="D30" s="88" t="s">
        <v>34</v>
      </c>
      <c r="E30" s="82">
        <f>SUM(E31:E31)</f>
        <v>180</v>
      </c>
      <c r="F30" s="82">
        <f>SUM(F31:F32)</f>
        <v>701483</v>
      </c>
    </row>
    <row r="31" spans="1:6" ht="25.5">
      <c r="A31" s="94"/>
      <c r="B31" s="94"/>
      <c r="C31" s="80" t="s">
        <v>35</v>
      </c>
      <c r="D31" s="88" t="s">
        <v>36</v>
      </c>
      <c r="E31" s="82">
        <v>180</v>
      </c>
      <c r="F31" s="83"/>
    </row>
    <row r="32" spans="1:6" ht="25.5">
      <c r="A32" s="94"/>
      <c r="B32" s="94"/>
      <c r="C32" s="80" t="s">
        <v>12</v>
      </c>
      <c r="D32" s="81" t="s">
        <v>11</v>
      </c>
      <c r="E32" s="82"/>
      <c r="F32" s="83">
        <v>701483</v>
      </c>
    </row>
    <row r="33" spans="1:6" ht="13.5">
      <c r="A33" s="77">
        <v>700</v>
      </c>
      <c r="B33" s="86"/>
      <c r="C33" s="77"/>
      <c r="D33" s="78" t="s">
        <v>37</v>
      </c>
      <c r="E33" s="85">
        <f>E34+E37</f>
        <v>45410</v>
      </c>
      <c r="F33" s="85">
        <f>F34+F37</f>
        <v>5000</v>
      </c>
    </row>
    <row r="34" spans="1:6" ht="13.5">
      <c r="A34" s="90"/>
      <c r="B34" s="80">
        <v>70004</v>
      </c>
      <c r="C34" s="90"/>
      <c r="D34" s="88" t="s">
        <v>38</v>
      </c>
      <c r="E34" s="89">
        <f>SUM(E35:E36)</f>
        <v>20600</v>
      </c>
      <c r="F34" s="89">
        <f>SUM(F35:F36)</f>
        <v>0</v>
      </c>
    </row>
    <row r="35" spans="1:6" ht="13.5">
      <c r="A35" s="90"/>
      <c r="B35" s="90"/>
      <c r="C35" s="80" t="s">
        <v>25</v>
      </c>
      <c r="D35" s="88" t="s">
        <v>39</v>
      </c>
      <c r="E35" s="91">
        <v>20000</v>
      </c>
      <c r="F35" s="83"/>
    </row>
    <row r="36" spans="1:6" ht="13.5">
      <c r="A36" s="90"/>
      <c r="B36" s="90"/>
      <c r="C36" s="80" t="s">
        <v>27</v>
      </c>
      <c r="D36" s="88" t="s">
        <v>28</v>
      </c>
      <c r="E36" s="91">
        <v>600</v>
      </c>
      <c r="F36" s="83"/>
    </row>
    <row r="37" spans="1:6" ht="13.5">
      <c r="A37" s="90"/>
      <c r="B37" s="80">
        <v>70005</v>
      </c>
      <c r="C37" s="90"/>
      <c r="D37" s="88" t="s">
        <v>41</v>
      </c>
      <c r="E37" s="89">
        <f>SUM(E38:E41)</f>
        <v>24810</v>
      </c>
      <c r="F37" s="89">
        <f>SUM(F38:F41)</f>
        <v>5000</v>
      </c>
    </row>
    <row r="38" spans="1:6" ht="25.5">
      <c r="A38" s="80"/>
      <c r="B38" s="80"/>
      <c r="C38" s="80" t="s">
        <v>42</v>
      </c>
      <c r="D38" s="88" t="s">
        <v>43</v>
      </c>
      <c r="E38" s="91">
        <v>1900</v>
      </c>
      <c r="F38" s="83"/>
    </row>
    <row r="39" spans="1:6" ht="51">
      <c r="A39" s="80"/>
      <c r="B39" s="80"/>
      <c r="C39" s="80" t="s">
        <v>21</v>
      </c>
      <c r="D39" s="88" t="s">
        <v>44</v>
      </c>
      <c r="E39" s="91">
        <v>22760</v>
      </c>
      <c r="F39" s="82"/>
    </row>
    <row r="40" spans="1:6" ht="25.5">
      <c r="A40" s="90"/>
      <c r="B40" s="80"/>
      <c r="C40" s="80" t="s">
        <v>15</v>
      </c>
      <c r="D40" s="88" t="s">
        <v>40</v>
      </c>
      <c r="E40" s="96"/>
      <c r="F40" s="83">
        <v>5000</v>
      </c>
    </row>
    <row r="41" spans="1:6" ht="12.75">
      <c r="A41" s="80"/>
      <c r="B41" s="80"/>
      <c r="C41" s="80" t="s">
        <v>27</v>
      </c>
      <c r="D41" s="88" t="s">
        <v>28</v>
      </c>
      <c r="E41" s="91">
        <v>150</v>
      </c>
      <c r="F41" s="83"/>
    </row>
    <row r="42" spans="1:6" ht="12.75">
      <c r="A42" s="77" t="s">
        <v>45</v>
      </c>
      <c r="B42" s="77"/>
      <c r="C42" s="77"/>
      <c r="D42" s="87" t="s">
        <v>46</v>
      </c>
      <c r="E42" s="79">
        <f>E43</f>
        <v>8000</v>
      </c>
      <c r="F42" s="79">
        <f>F43</f>
        <v>0</v>
      </c>
    </row>
    <row r="43" spans="1:6" ht="12.75">
      <c r="A43" s="80"/>
      <c r="B43" s="80" t="s">
        <v>47</v>
      </c>
      <c r="C43" s="80"/>
      <c r="D43" s="88" t="s">
        <v>48</v>
      </c>
      <c r="E43" s="82">
        <f>E44</f>
        <v>8000</v>
      </c>
      <c r="F43" s="83"/>
    </row>
    <row r="44" spans="1:6" ht="38.25">
      <c r="A44" s="80"/>
      <c r="B44" s="80"/>
      <c r="C44" s="80" t="s">
        <v>49</v>
      </c>
      <c r="D44" s="88" t="s">
        <v>50</v>
      </c>
      <c r="E44" s="82">
        <v>8000</v>
      </c>
      <c r="F44" s="82"/>
    </row>
    <row r="45" spans="1:6" ht="12.75">
      <c r="A45" s="77">
        <v>750</v>
      </c>
      <c r="B45" s="77"/>
      <c r="C45" s="77"/>
      <c r="D45" s="87" t="s">
        <v>51</v>
      </c>
      <c r="E45" s="85">
        <f>E46+E49</f>
        <v>62647</v>
      </c>
      <c r="F45" s="85">
        <f>F46+F49</f>
        <v>200</v>
      </c>
    </row>
    <row r="46" spans="1:6" ht="12.75">
      <c r="A46" s="80"/>
      <c r="B46" s="80">
        <v>75011</v>
      </c>
      <c r="C46" s="80"/>
      <c r="D46" s="88" t="s">
        <v>52</v>
      </c>
      <c r="E46" s="89">
        <f>SUM(E47:E48)</f>
        <v>59665</v>
      </c>
      <c r="F46" s="83"/>
    </row>
    <row r="47" spans="1:6" ht="38.25">
      <c r="A47" s="80"/>
      <c r="B47" s="80"/>
      <c r="C47" s="94">
        <v>2010</v>
      </c>
      <c r="D47" s="88" t="s">
        <v>53</v>
      </c>
      <c r="E47" s="82">
        <v>58865</v>
      </c>
      <c r="F47" s="83"/>
    </row>
    <row r="48" spans="1:6" ht="26.25" customHeight="1">
      <c r="A48" s="90"/>
      <c r="B48" s="90"/>
      <c r="C48" s="80">
        <v>2360</v>
      </c>
      <c r="D48" s="88" t="s">
        <v>54</v>
      </c>
      <c r="E48" s="82">
        <v>800</v>
      </c>
      <c r="F48" s="83"/>
    </row>
    <row r="49" spans="1:6" ht="13.5">
      <c r="A49" s="90"/>
      <c r="B49" s="80">
        <v>75023</v>
      </c>
      <c r="C49" s="80"/>
      <c r="D49" s="88" t="s">
        <v>55</v>
      </c>
      <c r="E49" s="89">
        <f>SUM(E50:E52)</f>
        <v>2982</v>
      </c>
      <c r="F49" s="89">
        <f>SUM(F50:F52)</f>
        <v>200</v>
      </c>
    </row>
    <row r="50" spans="1:6" ht="13.5">
      <c r="A50" s="90"/>
      <c r="B50" s="80"/>
      <c r="C50" s="80" t="s">
        <v>25</v>
      </c>
      <c r="D50" s="88" t="s">
        <v>39</v>
      </c>
      <c r="E50" s="82">
        <v>2300</v>
      </c>
      <c r="F50" s="83"/>
    </row>
    <row r="51" spans="1:6" ht="12.75">
      <c r="A51" s="80"/>
      <c r="B51" s="80"/>
      <c r="C51" s="80" t="s">
        <v>56</v>
      </c>
      <c r="D51" s="88" t="s">
        <v>57</v>
      </c>
      <c r="E51" s="82"/>
      <c r="F51" s="83">
        <v>200</v>
      </c>
    </row>
    <row r="52" spans="1:6" ht="12.75">
      <c r="A52" s="80"/>
      <c r="B52" s="80"/>
      <c r="C52" s="80" t="s">
        <v>29</v>
      </c>
      <c r="D52" s="88" t="s">
        <v>30</v>
      </c>
      <c r="E52" s="82">
        <v>682</v>
      </c>
      <c r="F52" s="83"/>
    </row>
    <row r="53" spans="1:6" ht="25.5">
      <c r="A53" s="77">
        <v>751</v>
      </c>
      <c r="B53" s="77"/>
      <c r="C53" s="77"/>
      <c r="D53" s="87" t="s">
        <v>58</v>
      </c>
      <c r="E53" s="85">
        <f>E54</f>
        <v>1470</v>
      </c>
      <c r="F53" s="97"/>
    </row>
    <row r="54" spans="1:6" ht="25.5">
      <c r="A54" s="80"/>
      <c r="B54" s="80">
        <v>75101</v>
      </c>
      <c r="C54" s="80"/>
      <c r="D54" s="88" t="s">
        <v>59</v>
      </c>
      <c r="E54" s="89">
        <f>E55</f>
        <v>1470</v>
      </c>
      <c r="F54" s="97"/>
    </row>
    <row r="55" spans="1:6" ht="38.25">
      <c r="A55" s="80"/>
      <c r="B55" s="80"/>
      <c r="C55" s="80">
        <v>2010</v>
      </c>
      <c r="D55" s="88" t="s">
        <v>60</v>
      </c>
      <c r="E55" s="82">
        <v>1470</v>
      </c>
      <c r="F55" s="97"/>
    </row>
    <row r="56" spans="1:6" ht="38.25">
      <c r="A56" s="77">
        <v>756</v>
      </c>
      <c r="B56" s="77"/>
      <c r="C56" s="77"/>
      <c r="D56" s="87" t="s">
        <v>310</v>
      </c>
      <c r="E56" s="85">
        <f>E57+E60+E65+E74+E78</f>
        <v>3398905</v>
      </c>
      <c r="F56" s="97"/>
    </row>
    <row r="57" spans="1:6" ht="12.75">
      <c r="A57" s="80"/>
      <c r="B57" s="80">
        <v>75601</v>
      </c>
      <c r="C57" s="80"/>
      <c r="D57" s="88" t="s">
        <v>61</v>
      </c>
      <c r="E57" s="89">
        <f>SUM(E58:E59)</f>
        <v>6100</v>
      </c>
      <c r="F57" s="97"/>
    </row>
    <row r="58" spans="1:6" ht="25.5">
      <c r="A58" s="80"/>
      <c r="B58" s="80"/>
      <c r="C58" s="80" t="s">
        <v>62</v>
      </c>
      <c r="D58" s="88" t="s">
        <v>63</v>
      </c>
      <c r="E58" s="82">
        <v>6000</v>
      </c>
      <c r="F58" s="97"/>
    </row>
    <row r="59" spans="1:6" ht="12.75">
      <c r="A59" s="80"/>
      <c r="B59" s="80"/>
      <c r="C59" s="80" t="s">
        <v>64</v>
      </c>
      <c r="D59" s="88" t="s">
        <v>65</v>
      </c>
      <c r="E59" s="82">
        <v>100</v>
      </c>
      <c r="F59" s="97"/>
    </row>
    <row r="60" spans="1:6" ht="38.25">
      <c r="A60" s="80"/>
      <c r="B60" s="80">
        <v>75615</v>
      </c>
      <c r="C60" s="80"/>
      <c r="D60" s="88" t="s">
        <v>66</v>
      </c>
      <c r="E60" s="89">
        <f>SUM(E61:E64)</f>
        <v>640200</v>
      </c>
      <c r="F60" s="97"/>
    </row>
    <row r="61" spans="1:6" ht="12.75">
      <c r="A61" s="80"/>
      <c r="B61" s="80"/>
      <c r="C61" s="80" t="s">
        <v>67</v>
      </c>
      <c r="D61" s="88" t="s">
        <v>68</v>
      </c>
      <c r="E61" s="91">
        <v>500000</v>
      </c>
      <c r="F61" s="97"/>
    </row>
    <row r="62" spans="1:6" ht="12.75">
      <c r="A62" s="80"/>
      <c r="B62" s="80"/>
      <c r="C62" s="80" t="s">
        <v>69</v>
      </c>
      <c r="D62" s="88" t="s">
        <v>70</v>
      </c>
      <c r="E62" s="91">
        <v>4000</v>
      </c>
      <c r="F62" s="97"/>
    </row>
    <row r="63" spans="1:6" ht="12.75">
      <c r="A63" s="80"/>
      <c r="B63" s="80"/>
      <c r="C63" s="80" t="s">
        <v>71</v>
      </c>
      <c r="D63" s="88" t="s">
        <v>72</v>
      </c>
      <c r="E63" s="91">
        <v>135000</v>
      </c>
      <c r="F63" s="83"/>
    </row>
    <row r="64" spans="1:6" ht="12.75">
      <c r="A64" s="80"/>
      <c r="B64" s="80"/>
      <c r="C64" s="80" t="s">
        <v>64</v>
      </c>
      <c r="D64" s="88" t="s">
        <v>65</v>
      </c>
      <c r="E64" s="91">
        <v>1200</v>
      </c>
      <c r="F64" s="83"/>
    </row>
    <row r="65" spans="1:6" ht="40.5" customHeight="1">
      <c r="A65" s="80"/>
      <c r="B65" s="80">
        <v>75616</v>
      </c>
      <c r="C65" s="80"/>
      <c r="D65" s="88" t="s">
        <v>74</v>
      </c>
      <c r="E65" s="82">
        <f>SUM(E66:E73)</f>
        <v>581700</v>
      </c>
      <c r="F65" s="83"/>
    </row>
    <row r="66" spans="1:6" ht="12.75">
      <c r="A66" s="80"/>
      <c r="B66" s="80"/>
      <c r="C66" s="80" t="s">
        <v>67</v>
      </c>
      <c r="D66" s="88" t="s">
        <v>68</v>
      </c>
      <c r="E66" s="91">
        <v>380000</v>
      </c>
      <c r="F66" s="83"/>
    </row>
    <row r="67" spans="1:6" ht="12.75">
      <c r="A67" s="80"/>
      <c r="B67" s="80"/>
      <c r="C67" s="80" t="s">
        <v>69</v>
      </c>
      <c r="D67" s="88" t="s">
        <v>70</v>
      </c>
      <c r="E67" s="91">
        <v>54000</v>
      </c>
      <c r="F67" s="83"/>
    </row>
    <row r="68" spans="1:6" ht="12.75">
      <c r="A68" s="80"/>
      <c r="B68" s="80"/>
      <c r="C68" s="80" t="s">
        <v>71</v>
      </c>
      <c r="D68" s="88" t="s">
        <v>72</v>
      </c>
      <c r="E68" s="91">
        <v>35000</v>
      </c>
      <c r="F68" s="83"/>
    </row>
    <row r="69" spans="1:6" ht="12.75">
      <c r="A69" s="80"/>
      <c r="B69" s="80"/>
      <c r="C69" s="80" t="s">
        <v>73</v>
      </c>
      <c r="D69" s="88" t="s">
        <v>75</v>
      </c>
      <c r="E69" s="91">
        <v>22000</v>
      </c>
      <c r="F69" s="83"/>
    </row>
    <row r="70" spans="1:6" ht="12.75">
      <c r="A70" s="80"/>
      <c r="B70" s="80"/>
      <c r="C70" s="80" t="s">
        <v>76</v>
      </c>
      <c r="D70" s="88" t="s">
        <v>77</v>
      </c>
      <c r="E70" s="91">
        <v>10000</v>
      </c>
      <c r="F70" s="83"/>
    </row>
    <row r="71" spans="1:6" ht="12.75">
      <c r="A71" s="80"/>
      <c r="B71" s="80"/>
      <c r="C71" s="80" t="s">
        <v>78</v>
      </c>
      <c r="D71" s="88" t="s">
        <v>79</v>
      </c>
      <c r="E71" s="91">
        <v>700</v>
      </c>
      <c r="F71" s="83"/>
    </row>
    <row r="72" spans="1:6" ht="12.75">
      <c r="A72" s="80"/>
      <c r="B72" s="80"/>
      <c r="C72" s="80" t="s">
        <v>80</v>
      </c>
      <c r="D72" s="88" t="s">
        <v>81</v>
      </c>
      <c r="E72" s="91">
        <v>70000</v>
      </c>
      <c r="F72" s="83"/>
    </row>
    <row r="73" spans="1:6" ht="12.75">
      <c r="A73" s="80"/>
      <c r="B73" s="80"/>
      <c r="C73" s="80" t="s">
        <v>64</v>
      </c>
      <c r="D73" s="88" t="s">
        <v>65</v>
      </c>
      <c r="E73" s="91">
        <v>10000</v>
      </c>
      <c r="F73" s="83"/>
    </row>
    <row r="74" spans="1:6" ht="25.5">
      <c r="A74" s="80"/>
      <c r="B74" s="80">
        <v>75618</v>
      </c>
      <c r="C74" s="80"/>
      <c r="D74" s="88" t="s">
        <v>82</v>
      </c>
      <c r="E74" s="89">
        <f>SUM(E75:E77)</f>
        <v>71000</v>
      </c>
      <c r="F74" s="83"/>
    </row>
    <row r="75" spans="1:6" ht="12.75">
      <c r="A75" s="80"/>
      <c r="B75" s="80"/>
      <c r="C75" s="80" t="s">
        <v>83</v>
      </c>
      <c r="D75" s="88" t="s">
        <v>84</v>
      </c>
      <c r="E75" s="91">
        <v>15000</v>
      </c>
      <c r="F75" s="83"/>
    </row>
    <row r="76" spans="1:6" ht="12.75">
      <c r="A76" s="80"/>
      <c r="B76" s="80"/>
      <c r="C76" s="80" t="s">
        <v>85</v>
      </c>
      <c r="D76" s="88" t="s">
        <v>311</v>
      </c>
      <c r="E76" s="91">
        <v>50000</v>
      </c>
      <c r="F76" s="82"/>
    </row>
    <row r="77" spans="1:6" ht="25.5">
      <c r="A77" s="80"/>
      <c r="B77" s="80"/>
      <c r="C77" s="80" t="s">
        <v>35</v>
      </c>
      <c r="D77" s="88" t="s">
        <v>36</v>
      </c>
      <c r="E77" s="91">
        <v>6000</v>
      </c>
      <c r="F77" s="82"/>
    </row>
    <row r="78" spans="1:6" ht="25.5">
      <c r="A78" s="80"/>
      <c r="B78" s="80">
        <v>75621</v>
      </c>
      <c r="C78" s="80"/>
      <c r="D78" s="88" t="s">
        <v>86</v>
      </c>
      <c r="E78" s="82">
        <f>SUM(E79:E80)</f>
        <v>2099905</v>
      </c>
      <c r="F78" s="83"/>
    </row>
    <row r="79" spans="1:6" ht="12.75">
      <c r="A79" s="80"/>
      <c r="B79" s="80"/>
      <c r="C79" s="80" t="s">
        <v>87</v>
      </c>
      <c r="D79" s="88" t="s">
        <v>88</v>
      </c>
      <c r="E79" s="91">
        <v>2084905</v>
      </c>
      <c r="F79" s="83"/>
    </row>
    <row r="80" spans="1:6" ht="12.75">
      <c r="A80" s="80"/>
      <c r="B80" s="80"/>
      <c r="C80" s="80" t="s">
        <v>89</v>
      </c>
      <c r="D80" s="88" t="s">
        <v>90</v>
      </c>
      <c r="E80" s="91">
        <v>15000</v>
      </c>
      <c r="F80" s="82"/>
    </row>
    <row r="81" spans="1:6" ht="12.75">
      <c r="A81" s="77">
        <v>758</v>
      </c>
      <c r="B81" s="77"/>
      <c r="C81" s="77"/>
      <c r="D81" s="87" t="s">
        <v>91</v>
      </c>
      <c r="E81" s="85">
        <f>E82+E84+E86+E88</f>
        <v>10455527</v>
      </c>
      <c r="F81" s="83"/>
    </row>
    <row r="82" spans="1:6" ht="12.75">
      <c r="A82" s="77"/>
      <c r="B82" s="94">
        <v>75801</v>
      </c>
      <c r="C82" s="94"/>
      <c r="D82" s="88" t="s">
        <v>92</v>
      </c>
      <c r="E82" s="89">
        <f>E83</f>
        <v>4999918</v>
      </c>
      <c r="F82" s="83"/>
    </row>
    <row r="83" spans="1:6" ht="12.75">
      <c r="A83" s="77"/>
      <c r="B83" s="94"/>
      <c r="C83" s="94">
        <v>2920</v>
      </c>
      <c r="D83" s="88" t="s">
        <v>93</v>
      </c>
      <c r="E83" s="96">
        <v>4999918</v>
      </c>
      <c r="F83" s="83"/>
    </row>
    <row r="84" spans="1:6" ht="12.75">
      <c r="A84" s="77"/>
      <c r="B84" s="94">
        <v>75807</v>
      </c>
      <c r="C84" s="94"/>
      <c r="D84" s="88" t="s">
        <v>94</v>
      </c>
      <c r="E84" s="89">
        <f>E85</f>
        <v>5110568</v>
      </c>
      <c r="F84" s="83"/>
    </row>
    <row r="85" spans="1:6" ht="12.75">
      <c r="A85" s="77"/>
      <c r="B85" s="94"/>
      <c r="C85" s="94">
        <v>2920</v>
      </c>
      <c r="D85" s="88" t="s">
        <v>93</v>
      </c>
      <c r="E85" s="96">
        <v>5110568</v>
      </c>
      <c r="F85" s="83"/>
    </row>
    <row r="86" spans="1:6" ht="12.75">
      <c r="A86" s="80"/>
      <c r="B86" s="80">
        <v>75814</v>
      </c>
      <c r="C86" s="80"/>
      <c r="D86" s="88" t="s">
        <v>95</v>
      </c>
      <c r="E86" s="89">
        <f>E87</f>
        <v>45000</v>
      </c>
      <c r="F86" s="83"/>
    </row>
    <row r="87" spans="1:6" ht="12.75">
      <c r="A87" s="80"/>
      <c r="B87" s="80"/>
      <c r="C87" s="80" t="s">
        <v>27</v>
      </c>
      <c r="D87" s="88" t="s">
        <v>28</v>
      </c>
      <c r="E87" s="89">
        <v>45000</v>
      </c>
      <c r="F87" s="83"/>
    </row>
    <row r="88" spans="1:6" ht="12.75">
      <c r="A88" s="80"/>
      <c r="B88" s="94">
        <v>75831</v>
      </c>
      <c r="C88" s="94"/>
      <c r="D88" s="88" t="s">
        <v>96</v>
      </c>
      <c r="E88" s="89">
        <f>E89</f>
        <v>300041</v>
      </c>
      <c r="F88" s="83"/>
    </row>
    <row r="89" spans="1:6" ht="12.75">
      <c r="A89" s="80"/>
      <c r="B89" s="94"/>
      <c r="C89" s="94">
        <v>2920</v>
      </c>
      <c r="D89" s="88" t="s">
        <v>93</v>
      </c>
      <c r="E89" s="82">
        <v>300041</v>
      </c>
      <c r="F89" s="83"/>
    </row>
    <row r="90" spans="1:6" ht="12.75">
      <c r="A90" s="77">
        <v>801</v>
      </c>
      <c r="B90" s="77"/>
      <c r="C90" s="77"/>
      <c r="D90" s="87" t="s">
        <v>97</v>
      </c>
      <c r="E90" s="85">
        <f>E91+E93+E95</f>
        <v>22481</v>
      </c>
      <c r="F90" s="83"/>
    </row>
    <row r="91" spans="1:6" ht="12.75">
      <c r="A91" s="80"/>
      <c r="B91" s="80">
        <v>80101</v>
      </c>
      <c r="C91" s="80"/>
      <c r="D91" s="88" t="s">
        <v>98</v>
      </c>
      <c r="E91" s="83">
        <f>SUM(E92:E92)</f>
        <v>10600</v>
      </c>
      <c r="F91" s="83"/>
    </row>
    <row r="92" spans="1:6" ht="12.75">
      <c r="A92" s="80"/>
      <c r="B92" s="80"/>
      <c r="C92" s="80" t="s">
        <v>27</v>
      </c>
      <c r="D92" s="88" t="s">
        <v>28</v>
      </c>
      <c r="E92" s="89">
        <v>10600</v>
      </c>
      <c r="F92" s="83"/>
    </row>
    <row r="93" spans="1:6" ht="12.75">
      <c r="A93" s="80"/>
      <c r="B93" s="80">
        <v>80110</v>
      </c>
      <c r="C93" s="80"/>
      <c r="D93" s="88" t="s">
        <v>99</v>
      </c>
      <c r="E93" s="89">
        <f>SUM(E94:E94)</f>
        <v>3800</v>
      </c>
      <c r="F93" s="83"/>
    </row>
    <row r="94" spans="1:6" ht="12.75">
      <c r="A94" s="80"/>
      <c r="B94" s="80"/>
      <c r="C94" s="80" t="s">
        <v>27</v>
      </c>
      <c r="D94" s="88" t="s">
        <v>28</v>
      </c>
      <c r="E94" s="89">
        <v>3800</v>
      </c>
      <c r="F94" s="83"/>
    </row>
    <row r="95" spans="1:6" ht="12.75">
      <c r="A95" s="80"/>
      <c r="B95" s="94">
        <v>80195</v>
      </c>
      <c r="C95" s="94"/>
      <c r="D95" s="88" t="s">
        <v>14</v>
      </c>
      <c r="E95" s="89">
        <f>E96</f>
        <v>8081</v>
      </c>
      <c r="F95" s="83"/>
    </row>
    <row r="96" spans="1:6" ht="25.5">
      <c r="A96" s="80"/>
      <c r="B96" s="94"/>
      <c r="C96" s="94">
        <v>2030</v>
      </c>
      <c r="D96" s="88" t="s">
        <v>100</v>
      </c>
      <c r="E96" s="89">
        <v>8081</v>
      </c>
      <c r="F96" s="83"/>
    </row>
    <row r="97" spans="1:6" ht="12.75">
      <c r="A97" s="77">
        <v>852</v>
      </c>
      <c r="B97" s="77"/>
      <c r="C97" s="77"/>
      <c r="D97" s="87" t="s">
        <v>101</v>
      </c>
      <c r="E97" s="85">
        <f>E98+E100+E105+E107+E112+E116</f>
        <v>4035889</v>
      </c>
      <c r="F97" s="83"/>
    </row>
    <row r="98" spans="1:6" ht="12.75">
      <c r="A98" s="77"/>
      <c r="B98" s="98" t="s">
        <v>246</v>
      </c>
      <c r="C98" s="99"/>
      <c r="D98" s="100" t="s">
        <v>247</v>
      </c>
      <c r="E98" s="89">
        <f>E99</f>
        <v>17000</v>
      </c>
      <c r="F98" s="83"/>
    </row>
    <row r="99" spans="1:6" ht="12.75">
      <c r="A99" s="77"/>
      <c r="B99" s="99"/>
      <c r="C99" s="98" t="s">
        <v>25</v>
      </c>
      <c r="D99" s="100" t="s">
        <v>39</v>
      </c>
      <c r="E99" s="89">
        <v>17000</v>
      </c>
      <c r="F99" s="83"/>
    </row>
    <row r="100" spans="1:6" ht="38.25">
      <c r="A100" s="77"/>
      <c r="B100" s="94">
        <v>85212</v>
      </c>
      <c r="C100" s="94"/>
      <c r="D100" s="88" t="s">
        <v>312</v>
      </c>
      <c r="E100" s="89">
        <f>SUM(E101:E104)</f>
        <v>3126205</v>
      </c>
      <c r="F100" s="83"/>
    </row>
    <row r="101" spans="1:6" ht="12.75">
      <c r="A101" s="77"/>
      <c r="B101" s="94"/>
      <c r="C101" s="80" t="s">
        <v>27</v>
      </c>
      <c r="D101" s="88" t="s">
        <v>28</v>
      </c>
      <c r="E101" s="89">
        <v>2000</v>
      </c>
      <c r="F101" s="83"/>
    </row>
    <row r="102" spans="1:6" ht="38.25">
      <c r="A102" s="77"/>
      <c r="B102" s="94"/>
      <c r="C102" s="94">
        <v>2010</v>
      </c>
      <c r="D102" s="88" t="s">
        <v>53</v>
      </c>
      <c r="E102" s="89">
        <v>3109205</v>
      </c>
      <c r="F102" s="83"/>
    </row>
    <row r="103" spans="1:6" ht="38.25">
      <c r="A103" s="77"/>
      <c r="B103" s="94"/>
      <c r="C103" s="94">
        <v>2360</v>
      </c>
      <c r="D103" s="88" t="s">
        <v>102</v>
      </c>
      <c r="E103" s="89">
        <v>5000</v>
      </c>
      <c r="F103" s="83"/>
    </row>
    <row r="104" spans="1:6" ht="25.5">
      <c r="A104" s="77"/>
      <c r="B104" s="94"/>
      <c r="C104" s="94">
        <v>2910</v>
      </c>
      <c r="D104" s="100" t="s">
        <v>308</v>
      </c>
      <c r="E104" s="89">
        <v>10000</v>
      </c>
      <c r="F104" s="83"/>
    </row>
    <row r="105" spans="1:6" ht="51">
      <c r="A105" s="77"/>
      <c r="B105" s="94">
        <v>85213</v>
      </c>
      <c r="C105" s="94"/>
      <c r="D105" s="88" t="s">
        <v>313</v>
      </c>
      <c r="E105" s="89">
        <f>E106</f>
        <v>31813</v>
      </c>
      <c r="F105" s="83"/>
    </row>
    <row r="106" spans="1:6" ht="38.25">
      <c r="A106" s="77"/>
      <c r="B106" s="94"/>
      <c r="C106" s="94">
        <v>2010</v>
      </c>
      <c r="D106" s="88" t="s">
        <v>53</v>
      </c>
      <c r="E106" s="89">
        <v>31813</v>
      </c>
      <c r="F106" s="83"/>
    </row>
    <row r="107" spans="1:6" ht="25.5">
      <c r="A107" s="77"/>
      <c r="B107" s="94">
        <v>85214</v>
      </c>
      <c r="C107" s="94"/>
      <c r="D107" s="88" t="s">
        <v>314</v>
      </c>
      <c r="E107" s="89">
        <f>SUM(E108:E111)</f>
        <v>359425</v>
      </c>
      <c r="F107" s="83"/>
    </row>
    <row r="108" spans="1:6" ht="12.75">
      <c r="A108" s="77"/>
      <c r="B108" s="94"/>
      <c r="C108" s="80" t="s">
        <v>27</v>
      </c>
      <c r="D108" s="88" t="s">
        <v>28</v>
      </c>
      <c r="E108" s="89">
        <v>100</v>
      </c>
      <c r="F108" s="83"/>
    </row>
    <row r="109" spans="1:6" ht="38.25">
      <c r="A109" s="77"/>
      <c r="B109" s="94"/>
      <c r="C109" s="94">
        <v>2010</v>
      </c>
      <c r="D109" s="88" t="s">
        <v>53</v>
      </c>
      <c r="E109" s="89">
        <v>267192</v>
      </c>
      <c r="F109" s="83"/>
    </row>
    <row r="110" spans="1:6" ht="25.5">
      <c r="A110" s="77"/>
      <c r="B110" s="94"/>
      <c r="C110" s="94">
        <v>2030</v>
      </c>
      <c r="D110" s="88" t="s">
        <v>105</v>
      </c>
      <c r="E110" s="89">
        <v>91633</v>
      </c>
      <c r="F110" s="83"/>
    </row>
    <row r="111" spans="1:6" ht="25.5">
      <c r="A111" s="77"/>
      <c r="B111" s="94"/>
      <c r="C111" s="94">
        <v>2910</v>
      </c>
      <c r="D111" s="100" t="s">
        <v>308</v>
      </c>
      <c r="E111" s="89">
        <v>500</v>
      </c>
      <c r="F111" s="83"/>
    </row>
    <row r="112" spans="1:6" ht="12.75">
      <c r="A112" s="80"/>
      <c r="B112" s="80">
        <v>85219</v>
      </c>
      <c r="C112" s="80"/>
      <c r="D112" s="88" t="s">
        <v>106</v>
      </c>
      <c r="E112" s="89">
        <f>SUM(E113:E115)</f>
        <v>164502</v>
      </c>
      <c r="F112" s="83"/>
    </row>
    <row r="113" spans="1:6" ht="12.75">
      <c r="A113" s="80"/>
      <c r="B113" s="80"/>
      <c r="C113" s="80" t="s">
        <v>25</v>
      </c>
      <c r="D113" s="88" t="s">
        <v>39</v>
      </c>
      <c r="E113" s="89">
        <v>17000</v>
      </c>
      <c r="F113" s="83"/>
    </row>
    <row r="114" spans="1:6" ht="12.75">
      <c r="A114" s="80"/>
      <c r="B114" s="80"/>
      <c r="C114" s="80" t="s">
        <v>27</v>
      </c>
      <c r="D114" s="88" t="s">
        <v>28</v>
      </c>
      <c r="E114" s="89">
        <v>17000</v>
      </c>
      <c r="F114" s="83"/>
    </row>
    <row r="115" spans="1:6" ht="25.5">
      <c r="A115" s="101"/>
      <c r="B115" s="101"/>
      <c r="C115" s="94">
        <v>2030</v>
      </c>
      <c r="D115" s="88" t="s">
        <v>105</v>
      </c>
      <c r="E115" s="82">
        <v>130502</v>
      </c>
      <c r="F115" s="82"/>
    </row>
    <row r="116" spans="1:6" ht="12.75">
      <c r="A116" s="101"/>
      <c r="B116" s="94">
        <v>85295</v>
      </c>
      <c r="C116" s="94"/>
      <c r="D116" s="88" t="s">
        <v>14</v>
      </c>
      <c r="E116" s="82">
        <f>SUM(E117:E118)</f>
        <v>336944</v>
      </c>
      <c r="F116" s="83"/>
    </row>
    <row r="117" spans="1:6" ht="38.25">
      <c r="A117" s="101"/>
      <c r="B117" s="94"/>
      <c r="C117" s="94">
        <v>2023</v>
      </c>
      <c r="D117" s="100" t="s">
        <v>50</v>
      </c>
      <c r="E117" s="82">
        <v>283593</v>
      </c>
      <c r="F117" s="83"/>
    </row>
    <row r="118" spans="1:6" ht="25.5">
      <c r="A118" s="101"/>
      <c r="B118" s="101"/>
      <c r="C118" s="94">
        <v>2030</v>
      </c>
      <c r="D118" s="88" t="s">
        <v>105</v>
      </c>
      <c r="E118" s="82">
        <v>53351</v>
      </c>
      <c r="F118" s="83"/>
    </row>
    <row r="119" spans="1:6" ht="12.75">
      <c r="A119" s="93">
        <v>900</v>
      </c>
      <c r="B119" s="93"/>
      <c r="C119" s="93"/>
      <c r="D119" s="102" t="s">
        <v>107</v>
      </c>
      <c r="E119" s="79">
        <f>E120</f>
        <v>0</v>
      </c>
      <c r="F119" s="103">
        <f>F120</f>
        <v>3164668</v>
      </c>
    </row>
    <row r="120" spans="1:6" ht="12.75">
      <c r="A120" s="94"/>
      <c r="B120" s="94">
        <v>90001</v>
      </c>
      <c r="C120" s="94"/>
      <c r="D120" s="104" t="s">
        <v>108</v>
      </c>
      <c r="E120" s="83">
        <f>E121</f>
        <v>0</v>
      </c>
      <c r="F120" s="83">
        <f>F121</f>
        <v>3164668</v>
      </c>
    </row>
    <row r="121" spans="1:6" ht="25.5">
      <c r="A121" s="94"/>
      <c r="B121" s="94"/>
      <c r="C121" s="94">
        <v>6298</v>
      </c>
      <c r="D121" s="81" t="s">
        <v>11</v>
      </c>
      <c r="E121" s="82"/>
      <c r="F121" s="83">
        <v>3164668</v>
      </c>
    </row>
    <row r="122" spans="1:6" ht="12.75">
      <c r="A122" s="93">
        <v>926</v>
      </c>
      <c r="B122" s="93"/>
      <c r="C122" s="93"/>
      <c r="D122" s="78" t="s">
        <v>309</v>
      </c>
      <c r="E122" s="103">
        <f>E123</f>
        <v>0</v>
      </c>
      <c r="F122" s="103">
        <f>F123</f>
        <v>666000</v>
      </c>
    </row>
    <row r="123" spans="1:6" ht="12.75">
      <c r="A123" s="94"/>
      <c r="B123" s="94">
        <v>92601</v>
      </c>
      <c r="C123" s="94"/>
      <c r="D123" s="81" t="s">
        <v>315</v>
      </c>
      <c r="E123" s="83">
        <f>SUM(E124:E125)</f>
        <v>0</v>
      </c>
      <c r="F123" s="83">
        <f>SUM(F124:F125)</f>
        <v>666000</v>
      </c>
    </row>
    <row r="124" spans="1:6" ht="38.25">
      <c r="A124" s="94"/>
      <c r="B124" s="94"/>
      <c r="C124" s="94">
        <v>6330</v>
      </c>
      <c r="D124" s="81" t="s">
        <v>316</v>
      </c>
      <c r="E124" s="82"/>
      <c r="F124" s="83">
        <v>333000</v>
      </c>
    </row>
    <row r="125" spans="1:6" ht="51">
      <c r="A125" s="94"/>
      <c r="B125" s="94"/>
      <c r="C125" s="94">
        <v>6630</v>
      </c>
      <c r="D125" s="81" t="s">
        <v>317</v>
      </c>
      <c r="E125" s="82"/>
      <c r="F125" s="83">
        <v>333000</v>
      </c>
    </row>
    <row r="126" spans="1:6" ht="12.75">
      <c r="A126" s="124" t="s">
        <v>109</v>
      </c>
      <c r="B126" s="125"/>
      <c r="C126" s="125"/>
      <c r="D126" s="126"/>
      <c r="E126" s="105">
        <f>E119+E97+E90+E81+E56+E53+E45+E42+E33+E27+E22+E19+E11</f>
        <v>18363209</v>
      </c>
      <c r="F126" s="105">
        <f>F122+F119+F97+F90+F81+F56+F53+F45+F42+F33+F27+F22+F19+F11</f>
        <v>7546691</v>
      </c>
    </row>
  </sheetData>
  <mergeCells count="2">
    <mergeCell ref="A6:F6"/>
    <mergeCell ref="A126:D126"/>
  </mergeCells>
  <printOptions/>
  <pageMargins left="0.7874015748031497" right="0.5905511811023623" top="0.5118110236220472" bottom="0.31496062992125984" header="0.5118110236220472" footer="0.31496062992125984"/>
  <pageSetup horizontalDpi="600" verticalDpi="600" orientation="portrait" r:id="rId1"/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2.25390625" style="0" customWidth="1"/>
    <col min="2" max="2" width="44.25390625" style="0" customWidth="1"/>
    <col min="3" max="3" width="14.375" style="0" customWidth="1"/>
  </cols>
  <sheetData>
    <row r="1" ht="64.5" customHeight="1"/>
    <row r="2" spans="1:3" ht="15.75">
      <c r="A2" s="149" t="s">
        <v>293</v>
      </c>
      <c r="B2" s="149"/>
      <c r="C2" s="149"/>
    </row>
    <row r="4" spans="1:3" ht="18.75" customHeight="1">
      <c r="A4" s="152" t="s">
        <v>275</v>
      </c>
      <c r="B4" s="152" t="s">
        <v>294</v>
      </c>
      <c r="C4" s="56" t="s">
        <v>295</v>
      </c>
    </row>
    <row r="5" spans="1:3" ht="12.75">
      <c r="A5" s="153"/>
      <c r="B5" s="153"/>
      <c r="C5" s="155" t="s">
        <v>296</v>
      </c>
    </row>
    <row r="6" spans="1:3" ht="12.75">
      <c r="A6" s="154"/>
      <c r="B6" s="154"/>
      <c r="C6" s="156"/>
    </row>
    <row r="7" spans="1:3" ht="15.75">
      <c r="A7" s="57">
        <v>80101</v>
      </c>
      <c r="B7" s="58" t="s">
        <v>98</v>
      </c>
      <c r="C7" s="59">
        <f>SUM(C8:C11)</f>
        <v>10600</v>
      </c>
    </row>
    <row r="8" spans="1:3" ht="15.75">
      <c r="A8" s="57"/>
      <c r="B8" s="35" t="s">
        <v>297</v>
      </c>
      <c r="C8" s="60">
        <v>4500</v>
      </c>
    </row>
    <row r="9" spans="1:3" ht="15.75">
      <c r="A9" s="57"/>
      <c r="B9" s="35" t="s">
        <v>298</v>
      </c>
      <c r="C9" s="60">
        <v>2200</v>
      </c>
    </row>
    <row r="10" spans="1:3" ht="15.75">
      <c r="A10" s="57"/>
      <c r="B10" s="35" t="s">
        <v>299</v>
      </c>
      <c r="C10" s="60">
        <v>2300</v>
      </c>
    </row>
    <row r="11" spans="1:3" ht="15.75">
      <c r="A11" s="57"/>
      <c r="B11" s="35" t="s">
        <v>300</v>
      </c>
      <c r="C11" s="61">
        <v>1600</v>
      </c>
    </row>
    <row r="12" spans="1:3" ht="15.75">
      <c r="A12" s="57">
        <v>80110</v>
      </c>
      <c r="B12" s="35" t="s">
        <v>281</v>
      </c>
      <c r="C12" s="59">
        <v>3800</v>
      </c>
    </row>
    <row r="13" spans="1:3" ht="15.75">
      <c r="A13" s="57"/>
      <c r="B13" s="33" t="s">
        <v>301</v>
      </c>
      <c r="C13" s="59">
        <f>C12+C7</f>
        <v>14400</v>
      </c>
    </row>
  </sheetData>
  <mergeCells count="4">
    <mergeCell ref="A4:A6"/>
    <mergeCell ref="B4:B6"/>
    <mergeCell ref="C5:C6"/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3"/>
  <sheetViews>
    <sheetView view="pageBreakPreview" zoomScale="75" zoomScaleSheetLayoutView="75" workbookViewId="0" topLeftCell="A1">
      <selection activeCell="G11" sqref="G11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6.625" style="1" customWidth="1"/>
    <col min="4" max="4" width="71.25390625" style="1" customWidth="1"/>
    <col min="5" max="5" width="20.25390625" style="2" customWidth="1"/>
  </cols>
  <sheetData>
    <row r="1" ht="64.5" customHeight="1">
      <c r="E1" s="114" t="s">
        <v>340</v>
      </c>
    </row>
    <row r="2" spans="1:4" ht="18">
      <c r="A2" s="127" t="s">
        <v>110</v>
      </c>
      <c r="B2" s="127"/>
      <c r="C2" s="127"/>
      <c r="D2" s="127"/>
    </row>
    <row r="3" spans="1:4" ht="18">
      <c r="A3" s="3"/>
      <c r="B3" s="3"/>
      <c r="C3" s="3"/>
      <c r="D3" s="3"/>
    </row>
    <row r="4" spans="1:4" ht="12.75">
      <c r="A4" s="4"/>
      <c r="B4" s="4"/>
      <c r="C4" s="4"/>
      <c r="D4" s="4"/>
    </row>
    <row r="5" spans="1:5" s="5" customFormat="1" ht="18.75" customHeight="1">
      <c r="A5" s="135" t="s">
        <v>1</v>
      </c>
      <c r="B5" s="135" t="s">
        <v>2</v>
      </c>
      <c r="C5" s="132" t="s">
        <v>3</v>
      </c>
      <c r="D5" s="136" t="s">
        <v>111</v>
      </c>
      <c r="E5" s="128" t="s">
        <v>318</v>
      </c>
    </row>
    <row r="6" spans="1:5" s="5" customFormat="1" ht="20.25" customHeight="1">
      <c r="A6" s="135"/>
      <c r="B6" s="135"/>
      <c r="C6" s="133"/>
      <c r="D6" s="136"/>
      <c r="E6" s="128"/>
    </row>
    <row r="7" spans="1:5" s="5" customFormat="1" ht="12.75">
      <c r="A7" s="135"/>
      <c r="B7" s="135"/>
      <c r="C7" s="134"/>
      <c r="D7" s="136"/>
      <c r="E7" s="128"/>
    </row>
    <row r="8" spans="1:5" s="5" customFormat="1" ht="6" customHeight="1">
      <c r="A8" s="6">
        <v>1</v>
      </c>
      <c r="B8" s="6">
        <v>2</v>
      </c>
      <c r="C8" s="6">
        <v>3</v>
      </c>
      <c r="D8" s="6">
        <v>5</v>
      </c>
      <c r="E8" s="7"/>
    </row>
    <row r="9" spans="1:5" s="5" customFormat="1" ht="15.75">
      <c r="A9" s="8" t="s">
        <v>7</v>
      </c>
      <c r="B9" s="9"/>
      <c r="C9" s="9"/>
      <c r="D9" s="10" t="s">
        <v>112</v>
      </c>
      <c r="E9" s="11">
        <f>E10+E13+E15</f>
        <v>4750192</v>
      </c>
    </row>
    <row r="10" spans="1:5" s="5" customFormat="1" ht="15.75">
      <c r="A10" s="8"/>
      <c r="B10" s="12" t="s">
        <v>9</v>
      </c>
      <c r="C10" s="9"/>
      <c r="D10" s="13" t="s">
        <v>113</v>
      </c>
      <c r="E10" s="14">
        <f>SUM(E11:E12)</f>
        <v>2826237</v>
      </c>
    </row>
    <row r="11" spans="1:5" s="5" customFormat="1" ht="15.75">
      <c r="A11" s="8"/>
      <c r="B11" s="9"/>
      <c r="C11" s="12" t="s">
        <v>120</v>
      </c>
      <c r="D11" s="15" t="s">
        <v>151</v>
      </c>
      <c r="E11" s="14">
        <v>1554391</v>
      </c>
    </row>
    <row r="12" spans="1:5" s="5" customFormat="1" ht="15.75">
      <c r="A12" s="8"/>
      <c r="B12" s="9"/>
      <c r="C12" s="12" t="s">
        <v>121</v>
      </c>
      <c r="D12" s="15" t="s">
        <v>151</v>
      </c>
      <c r="E12" s="14">
        <v>1271846</v>
      </c>
    </row>
    <row r="13" spans="1:5" s="5" customFormat="1" ht="15.75">
      <c r="A13" s="16"/>
      <c r="B13" s="17" t="s">
        <v>117</v>
      </c>
      <c r="C13" s="17"/>
      <c r="D13" s="13" t="s">
        <v>118</v>
      </c>
      <c r="E13" s="14">
        <f>E14</f>
        <v>1160</v>
      </c>
    </row>
    <row r="14" spans="1:5" s="5" customFormat="1" ht="31.5">
      <c r="A14" s="16"/>
      <c r="B14" s="17"/>
      <c r="C14" s="17">
        <v>2850</v>
      </c>
      <c r="D14" s="15" t="s">
        <v>119</v>
      </c>
      <c r="E14" s="14">
        <v>1160</v>
      </c>
    </row>
    <row r="15" spans="1:5" s="5" customFormat="1" ht="15.75">
      <c r="A15" s="16"/>
      <c r="B15" s="12" t="s">
        <v>304</v>
      </c>
      <c r="C15" s="17"/>
      <c r="D15" s="13" t="s">
        <v>305</v>
      </c>
      <c r="E15" s="14">
        <f>SUM(E16:E18)</f>
        <v>1922795</v>
      </c>
    </row>
    <row r="16" spans="1:5" s="5" customFormat="1" ht="15.75">
      <c r="A16" s="16"/>
      <c r="B16" s="12"/>
      <c r="C16" s="12" t="s">
        <v>114</v>
      </c>
      <c r="D16" s="13" t="s">
        <v>115</v>
      </c>
      <c r="E16" s="14">
        <v>80000</v>
      </c>
    </row>
    <row r="17" spans="1:5" s="5" customFormat="1" ht="15.75">
      <c r="A17" s="16"/>
      <c r="B17" s="17"/>
      <c r="C17" s="12" t="s">
        <v>120</v>
      </c>
      <c r="D17" s="15" t="s">
        <v>116</v>
      </c>
      <c r="E17" s="14">
        <v>1156337</v>
      </c>
    </row>
    <row r="18" spans="1:5" s="5" customFormat="1" ht="15.75">
      <c r="A18" s="16"/>
      <c r="B18" s="17"/>
      <c r="C18" s="12" t="s">
        <v>121</v>
      </c>
      <c r="D18" s="15" t="s">
        <v>116</v>
      </c>
      <c r="E18" s="14">
        <v>686458</v>
      </c>
    </row>
    <row r="19" spans="1:5" s="5" customFormat="1" ht="18.75" customHeight="1">
      <c r="A19" s="18">
        <v>400</v>
      </c>
      <c r="B19" s="19"/>
      <c r="C19" s="19"/>
      <c r="D19" s="10" t="s">
        <v>124</v>
      </c>
      <c r="E19" s="20">
        <f>E20</f>
        <v>343241</v>
      </c>
    </row>
    <row r="20" spans="1:5" s="5" customFormat="1" ht="15.75">
      <c r="A20" s="16"/>
      <c r="B20" s="17">
        <v>40002</v>
      </c>
      <c r="C20" s="17"/>
      <c r="D20" s="13" t="s">
        <v>24</v>
      </c>
      <c r="E20" s="14">
        <f>SUM(E21:E34)</f>
        <v>343241</v>
      </c>
    </row>
    <row r="21" spans="1:5" s="5" customFormat="1" ht="15.75">
      <c r="A21" s="16"/>
      <c r="B21" s="17"/>
      <c r="C21" s="12" t="s">
        <v>125</v>
      </c>
      <c r="D21" s="15" t="s">
        <v>126</v>
      </c>
      <c r="E21" s="107">
        <v>192</v>
      </c>
    </row>
    <row r="22" spans="1:5" s="5" customFormat="1" ht="15.75">
      <c r="A22" s="16"/>
      <c r="B22" s="17"/>
      <c r="C22" s="17">
        <v>4010</v>
      </c>
      <c r="D22" s="15" t="s">
        <v>127</v>
      </c>
      <c r="E22" s="107">
        <v>59700</v>
      </c>
    </row>
    <row r="23" spans="1:5" s="5" customFormat="1" ht="15.75">
      <c r="A23" s="16"/>
      <c r="B23" s="17"/>
      <c r="C23" s="17">
        <v>4040</v>
      </c>
      <c r="D23" s="15" t="s">
        <v>128</v>
      </c>
      <c r="E23" s="107">
        <v>5200</v>
      </c>
    </row>
    <row r="24" spans="1:5" s="5" customFormat="1" ht="15.75">
      <c r="A24" s="16"/>
      <c r="B24" s="17"/>
      <c r="C24" s="17">
        <v>4110</v>
      </c>
      <c r="D24" s="15" t="s">
        <v>129</v>
      </c>
      <c r="E24" s="107">
        <v>9900</v>
      </c>
    </row>
    <row r="25" spans="1:5" s="5" customFormat="1" ht="15.75">
      <c r="A25" s="16"/>
      <c r="B25" s="17"/>
      <c r="C25" s="17">
        <v>4120</v>
      </c>
      <c r="D25" s="15" t="s">
        <v>130</v>
      </c>
      <c r="E25" s="107">
        <v>1600</v>
      </c>
    </row>
    <row r="26" spans="1:5" s="5" customFormat="1" ht="15.75">
      <c r="A26" s="16"/>
      <c r="B26" s="17"/>
      <c r="C26" s="12" t="s">
        <v>131</v>
      </c>
      <c r="D26" s="15" t="s">
        <v>132</v>
      </c>
      <c r="E26" s="107">
        <v>200</v>
      </c>
    </row>
    <row r="27" spans="1:5" s="5" customFormat="1" ht="15.75">
      <c r="A27" s="16"/>
      <c r="B27" s="17"/>
      <c r="C27" s="17">
        <v>4210</v>
      </c>
      <c r="D27" s="15" t="s">
        <v>133</v>
      </c>
      <c r="E27" s="107">
        <v>10810</v>
      </c>
    </row>
    <row r="28" spans="1:5" s="5" customFormat="1" ht="15.75">
      <c r="A28" s="16"/>
      <c r="B28" s="17"/>
      <c r="C28" s="17">
        <v>4260</v>
      </c>
      <c r="D28" s="15" t="s">
        <v>134</v>
      </c>
      <c r="E28" s="107">
        <v>83690</v>
      </c>
    </row>
    <row r="29" spans="1:5" s="5" customFormat="1" ht="15.75">
      <c r="A29" s="16"/>
      <c r="B29" s="17"/>
      <c r="C29" s="17">
        <v>4270</v>
      </c>
      <c r="D29" s="15" t="s">
        <v>135</v>
      </c>
      <c r="E29" s="107">
        <v>84020</v>
      </c>
    </row>
    <row r="30" spans="1:5" s="5" customFormat="1" ht="15.75">
      <c r="A30" s="16"/>
      <c r="B30" s="17"/>
      <c r="C30" s="17">
        <v>4300</v>
      </c>
      <c r="D30" s="15" t="s">
        <v>115</v>
      </c>
      <c r="E30" s="107">
        <v>4815</v>
      </c>
    </row>
    <row r="31" spans="1:5" s="5" customFormat="1" ht="15.75">
      <c r="A31" s="16"/>
      <c r="B31" s="17"/>
      <c r="C31" s="17">
        <v>4410</v>
      </c>
      <c r="D31" s="15" t="s">
        <v>136</v>
      </c>
      <c r="E31" s="107">
        <v>7650</v>
      </c>
    </row>
    <row r="32" spans="1:5" s="5" customFormat="1" ht="15.75">
      <c r="A32" s="16"/>
      <c r="B32" s="17"/>
      <c r="C32" s="17">
        <v>4430</v>
      </c>
      <c r="D32" s="15" t="s">
        <v>123</v>
      </c>
      <c r="E32" s="107">
        <v>34310</v>
      </c>
    </row>
    <row r="33" spans="1:5" s="5" customFormat="1" ht="15.75">
      <c r="A33" s="16"/>
      <c r="B33" s="17"/>
      <c r="C33" s="17">
        <v>4440</v>
      </c>
      <c r="D33" s="15" t="s">
        <v>137</v>
      </c>
      <c r="E33" s="107">
        <v>1884</v>
      </c>
    </row>
    <row r="34" spans="1:5" s="5" customFormat="1" ht="15.75">
      <c r="A34" s="16"/>
      <c r="B34" s="17"/>
      <c r="C34" s="17">
        <v>4530</v>
      </c>
      <c r="D34" s="15" t="s">
        <v>138</v>
      </c>
      <c r="E34" s="107">
        <v>39270</v>
      </c>
    </row>
    <row r="35" spans="1:5" s="5" customFormat="1" ht="15.75">
      <c r="A35" s="18">
        <v>600</v>
      </c>
      <c r="B35" s="19"/>
      <c r="C35" s="19"/>
      <c r="D35" s="10" t="s">
        <v>141</v>
      </c>
      <c r="E35" s="20">
        <f>E36+E38+E41+E49</f>
        <v>2830305</v>
      </c>
    </row>
    <row r="36" spans="1:5" s="5" customFormat="1" ht="15.75">
      <c r="A36" s="16"/>
      <c r="B36" s="17">
        <v>60004</v>
      </c>
      <c r="C36" s="17"/>
      <c r="D36" s="13" t="s">
        <v>142</v>
      </c>
      <c r="E36" s="14">
        <f>E37</f>
        <v>100000</v>
      </c>
    </row>
    <row r="37" spans="1:5" s="5" customFormat="1" ht="15.75">
      <c r="A37" s="16"/>
      <c r="B37" s="17"/>
      <c r="C37" s="17">
        <v>4300</v>
      </c>
      <c r="D37" s="15" t="s">
        <v>115</v>
      </c>
      <c r="E37" s="14">
        <v>100000</v>
      </c>
    </row>
    <row r="38" spans="1:5" s="5" customFormat="1" ht="15.75">
      <c r="A38" s="16"/>
      <c r="B38" s="12" t="s">
        <v>143</v>
      </c>
      <c r="C38" s="17"/>
      <c r="D38" s="15" t="s">
        <v>32</v>
      </c>
      <c r="E38" s="14">
        <f>SUM(E39:E40)</f>
        <v>966801</v>
      </c>
    </row>
    <row r="39" spans="1:5" s="5" customFormat="1" ht="15.75">
      <c r="A39" s="16"/>
      <c r="B39" s="17"/>
      <c r="C39" s="12" t="s">
        <v>114</v>
      </c>
      <c r="D39" s="15" t="s">
        <v>115</v>
      </c>
      <c r="E39" s="14">
        <v>127600</v>
      </c>
    </row>
    <row r="40" spans="1:5" s="5" customFormat="1" ht="30.75" customHeight="1">
      <c r="A40" s="16"/>
      <c r="B40" s="17"/>
      <c r="C40" s="12" t="s">
        <v>144</v>
      </c>
      <c r="D40" s="15" t="s">
        <v>145</v>
      </c>
      <c r="E40" s="14">
        <v>839201</v>
      </c>
    </row>
    <row r="41" spans="1:5" s="5" customFormat="1" ht="15.75">
      <c r="A41" s="16"/>
      <c r="B41" s="17">
        <v>60016</v>
      </c>
      <c r="C41" s="17"/>
      <c r="D41" s="13" t="s">
        <v>34</v>
      </c>
      <c r="E41" s="14">
        <f>SUM(E42:E48)</f>
        <v>1739304</v>
      </c>
    </row>
    <row r="42" spans="1:5" s="5" customFormat="1" ht="15.75">
      <c r="A42" s="16"/>
      <c r="B42" s="17"/>
      <c r="C42" s="17">
        <v>4210</v>
      </c>
      <c r="D42" s="15" t="s">
        <v>133</v>
      </c>
      <c r="E42" s="14">
        <v>8500</v>
      </c>
    </row>
    <row r="43" spans="1:5" s="5" customFormat="1" ht="15.75">
      <c r="A43" s="16"/>
      <c r="B43" s="17"/>
      <c r="C43" s="17">
        <v>4270</v>
      </c>
      <c r="D43" s="15" t="s">
        <v>135</v>
      </c>
      <c r="E43" s="14">
        <v>240500</v>
      </c>
    </row>
    <row r="44" spans="1:5" s="5" customFormat="1" ht="15.75">
      <c r="A44" s="16"/>
      <c r="B44" s="17"/>
      <c r="C44" s="17">
        <v>4300</v>
      </c>
      <c r="D44" s="15" t="s">
        <v>115</v>
      </c>
      <c r="E44" s="14">
        <v>212000</v>
      </c>
    </row>
    <row r="45" spans="1:5" s="5" customFormat="1" ht="15.75">
      <c r="A45" s="16"/>
      <c r="B45" s="17"/>
      <c r="C45" s="12" t="s">
        <v>122</v>
      </c>
      <c r="D45" s="15" t="s">
        <v>149</v>
      </c>
      <c r="E45" s="14">
        <v>25</v>
      </c>
    </row>
    <row r="46" spans="1:5" s="5" customFormat="1" ht="15.75">
      <c r="A46" s="16"/>
      <c r="B46" s="17"/>
      <c r="C46" s="17">
        <v>6050</v>
      </c>
      <c r="D46" s="15" t="s">
        <v>151</v>
      </c>
      <c r="E46" s="14">
        <v>152940</v>
      </c>
    </row>
    <row r="47" spans="1:5" s="5" customFormat="1" ht="15.75">
      <c r="A47" s="16"/>
      <c r="B47" s="17"/>
      <c r="C47" s="12" t="s">
        <v>120</v>
      </c>
      <c r="D47" s="15" t="s">
        <v>151</v>
      </c>
      <c r="E47" s="14">
        <v>701483</v>
      </c>
    </row>
    <row r="48" spans="1:5" s="5" customFormat="1" ht="15.75">
      <c r="A48" s="16"/>
      <c r="B48" s="17"/>
      <c r="C48" s="12" t="s">
        <v>121</v>
      </c>
      <c r="D48" s="15" t="s">
        <v>151</v>
      </c>
      <c r="E48" s="14">
        <v>423856</v>
      </c>
    </row>
    <row r="49" spans="1:5" s="5" customFormat="1" ht="15.75">
      <c r="A49" s="16"/>
      <c r="B49" s="17">
        <v>60095</v>
      </c>
      <c r="C49" s="17"/>
      <c r="D49" s="13" t="s">
        <v>14</v>
      </c>
      <c r="E49" s="14">
        <f>SUM(E50:E51)</f>
        <v>24200</v>
      </c>
    </row>
    <row r="50" spans="1:5" s="5" customFormat="1" ht="15.75">
      <c r="A50" s="16"/>
      <c r="B50" s="17"/>
      <c r="C50" s="12" t="s">
        <v>153</v>
      </c>
      <c r="D50" s="15" t="s">
        <v>133</v>
      </c>
      <c r="E50" s="14">
        <v>2000</v>
      </c>
    </row>
    <row r="51" spans="1:5" s="5" customFormat="1" ht="15.75">
      <c r="A51" s="16"/>
      <c r="B51" s="17"/>
      <c r="C51" s="12" t="s">
        <v>154</v>
      </c>
      <c r="D51" s="15" t="s">
        <v>135</v>
      </c>
      <c r="E51" s="14">
        <v>22200</v>
      </c>
    </row>
    <row r="52" spans="1:5" s="5" customFormat="1" ht="15.75">
      <c r="A52" s="18">
        <v>700</v>
      </c>
      <c r="B52" s="19"/>
      <c r="C52" s="19"/>
      <c r="D52" s="10" t="s">
        <v>155</v>
      </c>
      <c r="E52" s="20">
        <f>E53+E59</f>
        <v>155238</v>
      </c>
    </row>
    <row r="53" spans="1:5" s="5" customFormat="1" ht="15.75">
      <c r="A53" s="16"/>
      <c r="B53" s="17">
        <v>70004</v>
      </c>
      <c r="C53" s="17"/>
      <c r="D53" s="13" t="s">
        <v>156</v>
      </c>
      <c r="E53" s="14">
        <f>SUM(E54:E58)</f>
        <v>56360</v>
      </c>
    </row>
    <row r="54" spans="1:5" s="5" customFormat="1" ht="15.75">
      <c r="A54" s="16"/>
      <c r="B54" s="17"/>
      <c r="C54" s="12" t="s">
        <v>157</v>
      </c>
      <c r="D54" s="13" t="s">
        <v>134</v>
      </c>
      <c r="E54" s="14">
        <v>1360</v>
      </c>
    </row>
    <row r="55" spans="1:5" s="5" customFormat="1" ht="15.75">
      <c r="A55" s="16"/>
      <c r="B55" s="17"/>
      <c r="C55" s="17">
        <v>4300</v>
      </c>
      <c r="D55" s="15" t="s">
        <v>115</v>
      </c>
      <c r="E55" s="14">
        <v>30000</v>
      </c>
    </row>
    <row r="56" spans="1:5" s="5" customFormat="1" ht="31.5">
      <c r="A56" s="16"/>
      <c r="B56" s="17"/>
      <c r="C56" s="12" t="s">
        <v>158</v>
      </c>
      <c r="D56" s="15" t="s">
        <v>159</v>
      </c>
      <c r="E56" s="14">
        <v>7000</v>
      </c>
    </row>
    <row r="57" spans="1:5" s="5" customFormat="1" ht="15.75">
      <c r="A57" s="16"/>
      <c r="B57" s="17"/>
      <c r="C57" s="12" t="s">
        <v>122</v>
      </c>
      <c r="D57" s="15" t="s">
        <v>149</v>
      </c>
      <c r="E57" s="14">
        <v>16400</v>
      </c>
    </row>
    <row r="58" spans="1:5" s="5" customFormat="1" ht="15.75">
      <c r="A58" s="16"/>
      <c r="B58" s="17"/>
      <c r="C58" s="17">
        <v>4480</v>
      </c>
      <c r="D58" s="15" t="s">
        <v>68</v>
      </c>
      <c r="E58" s="14">
        <v>1600</v>
      </c>
    </row>
    <row r="59" spans="1:5" s="5" customFormat="1" ht="15.75">
      <c r="A59" s="16"/>
      <c r="B59" s="17">
        <v>70005</v>
      </c>
      <c r="C59" s="17"/>
      <c r="D59" s="13" t="s">
        <v>41</v>
      </c>
      <c r="E59" s="14">
        <f>SUM(E60:E62)</f>
        <v>98878</v>
      </c>
    </row>
    <row r="60" spans="1:5" s="5" customFormat="1" ht="15.75">
      <c r="A60" s="16"/>
      <c r="B60" s="17"/>
      <c r="C60" s="12" t="s">
        <v>157</v>
      </c>
      <c r="D60" s="15" t="s">
        <v>134</v>
      </c>
      <c r="E60" s="14">
        <v>9100</v>
      </c>
    </row>
    <row r="61" spans="1:5" s="5" customFormat="1" ht="15.75">
      <c r="A61" s="16"/>
      <c r="B61" s="17"/>
      <c r="C61" s="17">
        <v>4300</v>
      </c>
      <c r="D61" s="15" t="s">
        <v>115</v>
      </c>
      <c r="E61" s="14">
        <v>86628</v>
      </c>
    </row>
    <row r="62" spans="1:5" s="5" customFormat="1" ht="15.75">
      <c r="A62" s="16"/>
      <c r="B62" s="17"/>
      <c r="C62" s="17">
        <v>4430</v>
      </c>
      <c r="D62" s="15" t="s">
        <v>149</v>
      </c>
      <c r="E62" s="14">
        <v>3150</v>
      </c>
    </row>
    <row r="63" spans="1:5" s="5" customFormat="1" ht="15.75">
      <c r="A63" s="18">
        <v>710</v>
      </c>
      <c r="B63" s="19"/>
      <c r="C63" s="19"/>
      <c r="D63" s="10" t="s">
        <v>160</v>
      </c>
      <c r="E63" s="20">
        <f>E64+E68</f>
        <v>185525</v>
      </c>
    </row>
    <row r="64" spans="1:5" s="5" customFormat="1" ht="15.75">
      <c r="A64" s="16"/>
      <c r="B64" s="17">
        <v>71004</v>
      </c>
      <c r="C64" s="17"/>
      <c r="D64" s="13" t="s">
        <v>161</v>
      </c>
      <c r="E64" s="14">
        <f>SUM(E65:E67)</f>
        <v>173875</v>
      </c>
    </row>
    <row r="65" spans="1:5" s="5" customFormat="1" ht="15.75">
      <c r="A65" s="16"/>
      <c r="B65" s="17"/>
      <c r="C65" s="12" t="s">
        <v>131</v>
      </c>
      <c r="D65" s="15" t="s">
        <v>162</v>
      </c>
      <c r="E65" s="14">
        <v>10000</v>
      </c>
    </row>
    <row r="66" spans="1:5" s="5" customFormat="1" ht="15.75">
      <c r="A66" s="16"/>
      <c r="B66" s="17"/>
      <c r="C66" s="17">
        <v>4300</v>
      </c>
      <c r="D66" s="15" t="s">
        <v>115</v>
      </c>
      <c r="E66" s="14">
        <v>162875</v>
      </c>
    </row>
    <row r="67" spans="1:5" s="5" customFormat="1" ht="15.75">
      <c r="A67" s="16"/>
      <c r="B67" s="17"/>
      <c r="C67" s="17">
        <v>4430</v>
      </c>
      <c r="D67" s="15" t="s">
        <v>163</v>
      </c>
      <c r="E67" s="14">
        <v>1000</v>
      </c>
    </row>
    <row r="68" spans="1:5" s="5" customFormat="1" ht="15.75">
      <c r="A68" s="16"/>
      <c r="B68" s="17">
        <v>71035</v>
      </c>
      <c r="C68" s="17"/>
      <c r="D68" s="13" t="s">
        <v>48</v>
      </c>
      <c r="E68" s="14">
        <f>SUM(E69:E71)</f>
        <v>11650</v>
      </c>
    </row>
    <row r="69" spans="1:5" s="5" customFormat="1" ht="15.75">
      <c r="A69" s="16"/>
      <c r="B69" s="17"/>
      <c r="C69" s="17">
        <v>4210</v>
      </c>
      <c r="D69" s="15" t="s">
        <v>133</v>
      </c>
      <c r="E69" s="14">
        <v>1150</v>
      </c>
    </row>
    <row r="70" spans="1:5" s="5" customFormat="1" ht="15.75">
      <c r="A70" s="16"/>
      <c r="B70" s="17"/>
      <c r="C70" s="12" t="s">
        <v>154</v>
      </c>
      <c r="D70" s="15" t="s">
        <v>135</v>
      </c>
      <c r="E70" s="14">
        <v>10000</v>
      </c>
    </row>
    <row r="71" spans="1:5" s="5" customFormat="1" ht="15.75">
      <c r="A71" s="16"/>
      <c r="B71" s="17"/>
      <c r="C71" s="17">
        <v>4300</v>
      </c>
      <c r="D71" s="15" t="s">
        <v>115</v>
      </c>
      <c r="E71" s="14">
        <v>500</v>
      </c>
    </row>
    <row r="72" spans="1:5" s="5" customFormat="1" ht="15.75">
      <c r="A72" s="18">
        <v>750</v>
      </c>
      <c r="B72" s="19"/>
      <c r="C72" s="19"/>
      <c r="D72" s="10" t="s">
        <v>164</v>
      </c>
      <c r="E72" s="20">
        <f>E73+E78+E84+E108+E114</f>
        <v>2620685</v>
      </c>
    </row>
    <row r="73" spans="1:5" s="5" customFormat="1" ht="15.75">
      <c r="A73" s="16"/>
      <c r="B73" s="17">
        <v>75011</v>
      </c>
      <c r="C73" s="17"/>
      <c r="D73" s="13" t="s">
        <v>52</v>
      </c>
      <c r="E73" s="14">
        <f>SUM(E74:E77)</f>
        <v>154010</v>
      </c>
    </row>
    <row r="74" spans="1:5" s="5" customFormat="1" ht="15.75">
      <c r="A74" s="16"/>
      <c r="B74" s="17"/>
      <c r="C74" s="17">
        <v>4010</v>
      </c>
      <c r="D74" s="15" t="s">
        <v>127</v>
      </c>
      <c r="E74" s="14">
        <v>121910</v>
      </c>
    </row>
    <row r="75" spans="1:5" s="5" customFormat="1" ht="15.75">
      <c r="A75" s="16"/>
      <c r="B75" s="17"/>
      <c r="C75" s="12" t="s">
        <v>165</v>
      </c>
      <c r="D75" s="15" t="s">
        <v>128</v>
      </c>
      <c r="E75" s="14">
        <v>9000</v>
      </c>
    </row>
    <row r="76" spans="1:5" s="5" customFormat="1" ht="15.75">
      <c r="A76" s="16"/>
      <c r="B76" s="17"/>
      <c r="C76" s="17">
        <v>4110</v>
      </c>
      <c r="D76" s="15" t="s">
        <v>129</v>
      </c>
      <c r="E76" s="14">
        <v>19900</v>
      </c>
    </row>
    <row r="77" spans="1:5" s="5" customFormat="1" ht="15.75">
      <c r="A77" s="16"/>
      <c r="B77" s="17"/>
      <c r="C77" s="17">
        <v>4120</v>
      </c>
      <c r="D77" s="15" t="s">
        <v>130</v>
      </c>
      <c r="E77" s="14">
        <v>3200</v>
      </c>
    </row>
    <row r="78" spans="1:5" s="5" customFormat="1" ht="15.75">
      <c r="A78" s="16"/>
      <c r="B78" s="17">
        <v>75022</v>
      </c>
      <c r="C78" s="17"/>
      <c r="D78" s="13" t="s">
        <v>166</v>
      </c>
      <c r="E78" s="14">
        <f>SUM(E79:E83)</f>
        <v>102300</v>
      </c>
    </row>
    <row r="79" spans="1:5" s="5" customFormat="1" ht="15.75">
      <c r="A79" s="16"/>
      <c r="B79" s="17"/>
      <c r="C79" s="17">
        <v>3030</v>
      </c>
      <c r="D79" s="15" t="s">
        <v>167</v>
      </c>
      <c r="E79" s="14">
        <v>93300</v>
      </c>
    </row>
    <row r="80" spans="1:5" s="5" customFormat="1" ht="15.75">
      <c r="A80" s="16"/>
      <c r="B80" s="17"/>
      <c r="C80" s="17">
        <v>4210</v>
      </c>
      <c r="D80" s="15" t="s">
        <v>133</v>
      </c>
      <c r="E80" s="14">
        <v>3500</v>
      </c>
    </row>
    <row r="81" spans="1:5" s="5" customFormat="1" ht="15.75">
      <c r="A81" s="16"/>
      <c r="B81" s="17"/>
      <c r="C81" s="12" t="s">
        <v>114</v>
      </c>
      <c r="D81" s="15" t="s">
        <v>115</v>
      </c>
      <c r="E81" s="14">
        <v>1500</v>
      </c>
    </row>
    <row r="82" spans="1:5" s="5" customFormat="1" ht="15.75">
      <c r="A82" s="16"/>
      <c r="B82" s="17"/>
      <c r="C82" s="17">
        <v>4410</v>
      </c>
      <c r="D82" s="15" t="s">
        <v>136</v>
      </c>
      <c r="E82" s="14">
        <v>1000</v>
      </c>
    </row>
    <row r="83" spans="1:5" s="5" customFormat="1" ht="15.75">
      <c r="A83" s="16"/>
      <c r="B83" s="17"/>
      <c r="C83" s="12" t="s">
        <v>319</v>
      </c>
      <c r="D83" s="15" t="s">
        <v>320</v>
      </c>
      <c r="E83" s="14">
        <v>3000</v>
      </c>
    </row>
    <row r="84" spans="1:5" s="5" customFormat="1" ht="15.75">
      <c r="A84" s="16"/>
      <c r="B84" s="17">
        <v>75023</v>
      </c>
      <c r="C84" s="17"/>
      <c r="D84" s="13" t="s">
        <v>55</v>
      </c>
      <c r="E84" s="14">
        <f>SUM(E85:E107)</f>
        <v>1889825</v>
      </c>
    </row>
    <row r="85" spans="1:5" s="5" customFormat="1" ht="15.75">
      <c r="A85" s="16"/>
      <c r="B85" s="17"/>
      <c r="C85" s="12" t="s">
        <v>125</v>
      </c>
      <c r="D85" s="15" t="s">
        <v>126</v>
      </c>
      <c r="E85" s="14">
        <v>400</v>
      </c>
    </row>
    <row r="86" spans="1:5" s="5" customFormat="1" ht="15.75">
      <c r="A86" s="16"/>
      <c r="B86" s="17"/>
      <c r="C86" s="17">
        <v>4010</v>
      </c>
      <c r="D86" s="15" t="s">
        <v>127</v>
      </c>
      <c r="E86" s="14">
        <v>1107346</v>
      </c>
    </row>
    <row r="87" spans="1:5" s="5" customFormat="1" ht="15.75">
      <c r="A87" s="16"/>
      <c r="B87" s="17"/>
      <c r="C87" s="17">
        <v>4040</v>
      </c>
      <c r="D87" s="15" t="s">
        <v>128</v>
      </c>
      <c r="E87" s="14">
        <v>86000</v>
      </c>
    </row>
    <row r="88" spans="1:5" s="5" customFormat="1" ht="15.75">
      <c r="A88" s="16"/>
      <c r="B88" s="17"/>
      <c r="C88" s="17">
        <v>4110</v>
      </c>
      <c r="D88" s="15" t="s">
        <v>129</v>
      </c>
      <c r="E88" s="14">
        <v>173000</v>
      </c>
    </row>
    <row r="89" spans="1:5" s="5" customFormat="1" ht="15.75">
      <c r="A89" s="16"/>
      <c r="B89" s="17"/>
      <c r="C89" s="17">
        <v>4120</v>
      </c>
      <c r="D89" s="15" t="s">
        <v>168</v>
      </c>
      <c r="E89" s="14">
        <v>28000</v>
      </c>
    </row>
    <row r="90" spans="1:5" s="5" customFormat="1" ht="15.75" customHeight="1">
      <c r="A90" s="16"/>
      <c r="B90" s="17"/>
      <c r="C90" s="12" t="s">
        <v>169</v>
      </c>
      <c r="D90" s="15" t="s">
        <v>170</v>
      </c>
      <c r="E90" s="14">
        <v>34600</v>
      </c>
    </row>
    <row r="91" spans="1:5" s="5" customFormat="1" ht="15.75">
      <c r="A91" s="16"/>
      <c r="B91" s="17"/>
      <c r="C91" s="12" t="s">
        <v>131</v>
      </c>
      <c r="D91" s="15" t="s">
        <v>162</v>
      </c>
      <c r="E91" s="14">
        <v>40950</v>
      </c>
    </row>
    <row r="92" spans="1:5" s="5" customFormat="1" ht="15.75">
      <c r="A92" s="16"/>
      <c r="B92" s="17"/>
      <c r="C92" s="17">
        <v>4210</v>
      </c>
      <c r="D92" s="15" t="s">
        <v>133</v>
      </c>
      <c r="E92" s="14">
        <v>97600</v>
      </c>
    </row>
    <row r="93" spans="1:5" s="5" customFormat="1" ht="15.75">
      <c r="A93" s="16"/>
      <c r="B93" s="17"/>
      <c r="C93" s="17">
        <v>4260</v>
      </c>
      <c r="D93" s="15" t="s">
        <v>134</v>
      </c>
      <c r="E93" s="14">
        <v>29000</v>
      </c>
    </row>
    <row r="94" spans="1:5" s="5" customFormat="1" ht="15.75">
      <c r="A94" s="16"/>
      <c r="B94" s="17"/>
      <c r="C94" s="17">
        <v>4270</v>
      </c>
      <c r="D94" s="15" t="s">
        <v>135</v>
      </c>
      <c r="E94" s="14">
        <v>8000</v>
      </c>
    </row>
    <row r="95" spans="1:5" s="5" customFormat="1" ht="15.75">
      <c r="A95" s="16"/>
      <c r="B95" s="17"/>
      <c r="C95" s="17">
        <v>4300</v>
      </c>
      <c r="D95" s="15" t="s">
        <v>115</v>
      </c>
      <c r="E95" s="14">
        <v>108110</v>
      </c>
    </row>
    <row r="96" spans="1:5" s="5" customFormat="1" ht="15.75">
      <c r="A96" s="16"/>
      <c r="B96" s="17"/>
      <c r="C96" s="12" t="s">
        <v>171</v>
      </c>
      <c r="D96" s="15" t="s">
        <v>172</v>
      </c>
      <c r="E96" s="14">
        <v>4850</v>
      </c>
    </row>
    <row r="97" spans="1:5" s="5" customFormat="1" ht="17.25" customHeight="1">
      <c r="A97" s="16"/>
      <c r="B97" s="17"/>
      <c r="C97" s="12" t="s">
        <v>173</v>
      </c>
      <c r="D97" s="15" t="s">
        <v>174</v>
      </c>
      <c r="E97" s="14">
        <v>4000</v>
      </c>
    </row>
    <row r="98" spans="1:5" s="5" customFormat="1" ht="15.75" customHeight="1">
      <c r="A98" s="16"/>
      <c r="B98" s="17"/>
      <c r="C98" s="12" t="s">
        <v>175</v>
      </c>
      <c r="D98" s="15" t="s">
        <v>176</v>
      </c>
      <c r="E98" s="14">
        <v>14000</v>
      </c>
    </row>
    <row r="99" spans="1:5" s="5" customFormat="1" ht="15.75">
      <c r="A99" s="16"/>
      <c r="B99" s="17"/>
      <c r="C99" s="12" t="s">
        <v>177</v>
      </c>
      <c r="D99" s="15" t="s">
        <v>178</v>
      </c>
      <c r="E99" s="14">
        <v>200</v>
      </c>
    </row>
    <row r="100" spans="1:5" s="5" customFormat="1" ht="15.75">
      <c r="A100" s="16"/>
      <c r="B100" s="17"/>
      <c r="C100" s="17">
        <v>4410</v>
      </c>
      <c r="D100" s="15" t="s">
        <v>136</v>
      </c>
      <c r="E100" s="14">
        <v>15010</v>
      </c>
    </row>
    <row r="101" spans="1:5" s="5" customFormat="1" ht="15.75">
      <c r="A101" s="16"/>
      <c r="B101" s="17"/>
      <c r="C101" s="12" t="s">
        <v>319</v>
      </c>
      <c r="D101" s="15" t="s">
        <v>320</v>
      </c>
      <c r="E101" s="14">
        <v>2000</v>
      </c>
    </row>
    <row r="102" spans="1:5" s="5" customFormat="1" ht="15.75">
      <c r="A102" s="16"/>
      <c r="B102" s="17"/>
      <c r="C102" s="17">
        <v>4430</v>
      </c>
      <c r="D102" s="15" t="s">
        <v>149</v>
      </c>
      <c r="E102" s="14">
        <v>17100</v>
      </c>
    </row>
    <row r="103" spans="1:5" s="5" customFormat="1" ht="15.75">
      <c r="A103" s="16"/>
      <c r="B103" s="17"/>
      <c r="C103" s="17">
        <v>4440</v>
      </c>
      <c r="D103" s="15" t="s">
        <v>137</v>
      </c>
      <c r="E103" s="14">
        <v>29359</v>
      </c>
    </row>
    <row r="104" spans="1:5" s="5" customFormat="1" ht="16.5" customHeight="1">
      <c r="A104" s="16"/>
      <c r="B104" s="17"/>
      <c r="C104" s="12" t="s">
        <v>179</v>
      </c>
      <c r="D104" s="15" t="s">
        <v>180</v>
      </c>
      <c r="E104" s="14">
        <v>17000</v>
      </c>
    </row>
    <row r="105" spans="1:5" s="5" customFormat="1" ht="31.5">
      <c r="A105" s="16"/>
      <c r="B105" s="17"/>
      <c r="C105" s="12" t="s">
        <v>181</v>
      </c>
      <c r="D105" s="15" t="s">
        <v>182</v>
      </c>
      <c r="E105" s="14">
        <v>8000</v>
      </c>
    </row>
    <row r="106" spans="1:5" s="5" customFormat="1" ht="15.75">
      <c r="A106" s="16"/>
      <c r="B106" s="17"/>
      <c r="C106" s="12" t="s">
        <v>183</v>
      </c>
      <c r="D106" s="15" t="s">
        <v>184</v>
      </c>
      <c r="E106" s="14">
        <v>53300</v>
      </c>
    </row>
    <row r="107" spans="1:5" s="5" customFormat="1" ht="15.75">
      <c r="A107" s="16"/>
      <c r="B107" s="17"/>
      <c r="C107" s="12" t="s">
        <v>139</v>
      </c>
      <c r="D107" s="15" t="s">
        <v>140</v>
      </c>
      <c r="E107" s="14">
        <v>12000</v>
      </c>
    </row>
    <row r="108" spans="1:5" s="5" customFormat="1" ht="15.75">
      <c r="A108" s="16"/>
      <c r="B108" s="12" t="s">
        <v>186</v>
      </c>
      <c r="C108" s="12"/>
      <c r="D108" s="13" t="s">
        <v>187</v>
      </c>
      <c r="E108" s="14">
        <f>SUM(E109:E113)</f>
        <v>81000</v>
      </c>
    </row>
    <row r="109" spans="1:5" s="5" customFormat="1" ht="15.75">
      <c r="A109" s="16"/>
      <c r="B109" s="12"/>
      <c r="C109" s="12" t="s">
        <v>188</v>
      </c>
      <c r="D109" s="13" t="s">
        <v>189</v>
      </c>
      <c r="E109" s="14">
        <v>2000</v>
      </c>
    </row>
    <row r="110" spans="1:5" s="5" customFormat="1" ht="15.75">
      <c r="A110" s="16"/>
      <c r="B110" s="12"/>
      <c r="C110" s="12" t="s">
        <v>131</v>
      </c>
      <c r="D110" s="13" t="s">
        <v>162</v>
      </c>
      <c r="E110" s="14">
        <v>20000</v>
      </c>
    </row>
    <row r="111" spans="1:5" s="5" customFormat="1" ht="15.75">
      <c r="A111" s="16"/>
      <c r="B111" s="17"/>
      <c r="C111" s="12" t="s">
        <v>153</v>
      </c>
      <c r="D111" s="15" t="s">
        <v>133</v>
      </c>
      <c r="E111" s="14">
        <v>35000</v>
      </c>
    </row>
    <row r="112" spans="1:5" s="5" customFormat="1" ht="15.75">
      <c r="A112" s="16"/>
      <c r="B112" s="17"/>
      <c r="C112" s="12" t="s">
        <v>114</v>
      </c>
      <c r="D112" s="15" t="s">
        <v>115</v>
      </c>
      <c r="E112" s="14">
        <v>22000</v>
      </c>
    </row>
    <row r="113" spans="1:5" s="5" customFormat="1" ht="15.75">
      <c r="A113" s="16"/>
      <c r="B113" s="17"/>
      <c r="C113" s="12" t="s">
        <v>122</v>
      </c>
      <c r="D113" s="15" t="s">
        <v>149</v>
      </c>
      <c r="E113" s="14">
        <v>2000</v>
      </c>
    </row>
    <row r="114" spans="1:5" s="5" customFormat="1" ht="15.75">
      <c r="A114" s="16"/>
      <c r="B114" s="17">
        <v>75095</v>
      </c>
      <c r="C114" s="17"/>
      <c r="D114" s="15" t="s">
        <v>115</v>
      </c>
      <c r="E114" s="14">
        <f>SUM(E115:E117)</f>
        <v>393550</v>
      </c>
    </row>
    <row r="115" spans="1:5" s="5" customFormat="1" ht="15.75">
      <c r="A115" s="16"/>
      <c r="B115" s="17"/>
      <c r="C115" s="12" t="s">
        <v>321</v>
      </c>
      <c r="D115" s="15" t="s">
        <v>167</v>
      </c>
      <c r="E115" s="14">
        <v>11700</v>
      </c>
    </row>
    <row r="116" spans="1:5" s="5" customFormat="1" ht="15.75">
      <c r="A116" s="16"/>
      <c r="B116" s="17"/>
      <c r="C116" s="12" t="s">
        <v>114</v>
      </c>
      <c r="D116" s="15" t="s">
        <v>115</v>
      </c>
      <c r="E116" s="14">
        <v>6550</v>
      </c>
    </row>
    <row r="117" spans="1:5" s="5" customFormat="1" ht="15.75">
      <c r="A117" s="16"/>
      <c r="B117" s="17"/>
      <c r="C117" s="12" t="s">
        <v>152</v>
      </c>
      <c r="D117" s="15" t="s">
        <v>185</v>
      </c>
      <c r="E117" s="14">
        <v>375300</v>
      </c>
    </row>
    <row r="118" spans="1:5" s="5" customFormat="1" ht="31.5">
      <c r="A118" s="18">
        <v>751</v>
      </c>
      <c r="B118" s="9"/>
      <c r="C118" s="9"/>
      <c r="D118" s="21" t="s">
        <v>190</v>
      </c>
      <c r="E118" s="20">
        <f>E119+E124</f>
        <v>11970</v>
      </c>
    </row>
    <row r="119" spans="1:5" s="5" customFormat="1" ht="17.25" customHeight="1">
      <c r="A119" s="16"/>
      <c r="B119" s="12">
        <v>75101</v>
      </c>
      <c r="C119" s="12"/>
      <c r="D119" s="22" t="s">
        <v>191</v>
      </c>
      <c r="E119" s="14">
        <f>SUM(E120:E123)</f>
        <v>1470</v>
      </c>
    </row>
    <row r="120" spans="1:5" s="5" customFormat="1" ht="15.75">
      <c r="A120" s="16"/>
      <c r="B120" s="12"/>
      <c r="C120" s="12">
        <v>4110</v>
      </c>
      <c r="D120" s="23" t="s">
        <v>129</v>
      </c>
      <c r="E120" s="14">
        <v>183</v>
      </c>
    </row>
    <row r="121" spans="1:5" s="5" customFormat="1" ht="15.75">
      <c r="A121" s="16"/>
      <c r="B121" s="12"/>
      <c r="C121" s="12" t="s">
        <v>148</v>
      </c>
      <c r="D121" s="15" t="s">
        <v>130</v>
      </c>
      <c r="E121" s="14">
        <v>30</v>
      </c>
    </row>
    <row r="122" spans="1:5" s="5" customFormat="1" ht="15.75">
      <c r="A122" s="16"/>
      <c r="B122" s="12"/>
      <c r="C122" s="12" t="s">
        <v>131</v>
      </c>
      <c r="D122" s="23" t="s">
        <v>162</v>
      </c>
      <c r="E122" s="14">
        <v>1200</v>
      </c>
    </row>
    <row r="123" spans="1:5" s="5" customFormat="1" ht="15.75">
      <c r="A123" s="16"/>
      <c r="B123" s="12"/>
      <c r="C123" s="12">
        <v>4210</v>
      </c>
      <c r="D123" s="23" t="s">
        <v>133</v>
      </c>
      <c r="E123" s="14">
        <v>57</v>
      </c>
    </row>
    <row r="124" spans="1:5" s="5" customFormat="1" ht="47.25">
      <c r="A124" s="16"/>
      <c r="B124" s="12" t="s">
        <v>306</v>
      </c>
      <c r="C124" s="12"/>
      <c r="D124" s="13" t="s">
        <v>322</v>
      </c>
      <c r="E124" s="14">
        <f>SUM(E125:E131)</f>
        <v>10500</v>
      </c>
    </row>
    <row r="125" spans="1:5" s="5" customFormat="1" ht="15.75">
      <c r="A125" s="16"/>
      <c r="B125" s="12"/>
      <c r="C125" s="12" t="s">
        <v>321</v>
      </c>
      <c r="D125" s="15" t="s">
        <v>167</v>
      </c>
      <c r="E125" s="14">
        <v>5945</v>
      </c>
    </row>
    <row r="126" spans="1:5" s="5" customFormat="1" ht="15.75">
      <c r="A126" s="16"/>
      <c r="B126" s="12"/>
      <c r="C126" s="12" t="s">
        <v>147</v>
      </c>
      <c r="D126" s="23" t="s">
        <v>129</v>
      </c>
      <c r="E126" s="14">
        <v>200</v>
      </c>
    </row>
    <row r="127" spans="1:5" s="5" customFormat="1" ht="15.75">
      <c r="A127" s="16"/>
      <c r="B127" s="12"/>
      <c r="C127" s="12" t="s">
        <v>148</v>
      </c>
      <c r="D127" s="15" t="s">
        <v>130</v>
      </c>
      <c r="E127" s="14">
        <v>30</v>
      </c>
    </row>
    <row r="128" spans="1:5" s="5" customFormat="1" ht="15.75">
      <c r="A128" s="16"/>
      <c r="B128" s="12"/>
      <c r="C128" s="12" t="s">
        <v>131</v>
      </c>
      <c r="D128" s="23" t="s">
        <v>162</v>
      </c>
      <c r="E128" s="14">
        <v>1300</v>
      </c>
    </row>
    <row r="129" spans="1:5" s="5" customFormat="1" ht="15.75">
      <c r="A129" s="16"/>
      <c r="B129" s="12"/>
      <c r="C129" s="12" t="s">
        <v>153</v>
      </c>
      <c r="D129" s="23" t="s">
        <v>133</v>
      </c>
      <c r="E129" s="14">
        <v>2525</v>
      </c>
    </row>
    <row r="130" spans="1:5" s="5" customFormat="1" ht="15.75">
      <c r="A130" s="16"/>
      <c r="B130" s="12"/>
      <c r="C130" s="12" t="s">
        <v>114</v>
      </c>
      <c r="D130" s="15" t="s">
        <v>115</v>
      </c>
      <c r="E130" s="14">
        <v>200</v>
      </c>
    </row>
    <row r="131" spans="1:5" s="5" customFormat="1" ht="15.75">
      <c r="A131" s="16"/>
      <c r="B131" s="12"/>
      <c r="C131" s="12" t="s">
        <v>192</v>
      </c>
      <c r="D131" s="15" t="s">
        <v>136</v>
      </c>
      <c r="E131" s="14">
        <v>300</v>
      </c>
    </row>
    <row r="132" spans="1:5" s="5" customFormat="1" ht="15.75">
      <c r="A132" s="18">
        <v>754</v>
      </c>
      <c r="B132" s="9"/>
      <c r="C132" s="9"/>
      <c r="D132" s="10" t="s">
        <v>193</v>
      </c>
      <c r="E132" s="20">
        <f>E138+E151+E135+E133+E155+E157</f>
        <v>225910</v>
      </c>
    </row>
    <row r="133" spans="1:5" s="5" customFormat="1" ht="15.75">
      <c r="A133" s="18"/>
      <c r="B133" s="66" t="s">
        <v>323</v>
      </c>
      <c r="C133" s="9"/>
      <c r="D133" s="108" t="s">
        <v>324</v>
      </c>
      <c r="E133" s="20">
        <f>E134</f>
        <v>10000</v>
      </c>
    </row>
    <row r="134" spans="1:5" s="5" customFormat="1" ht="31.5">
      <c r="A134" s="18"/>
      <c r="B134" s="9"/>
      <c r="C134" s="66" t="s">
        <v>196</v>
      </c>
      <c r="D134" s="109" t="s">
        <v>197</v>
      </c>
      <c r="E134" s="107">
        <v>10000</v>
      </c>
    </row>
    <row r="135" spans="1:5" s="5" customFormat="1" ht="15.75">
      <c r="A135" s="18"/>
      <c r="B135" s="12" t="s">
        <v>194</v>
      </c>
      <c r="C135" s="12"/>
      <c r="D135" s="110" t="s">
        <v>195</v>
      </c>
      <c r="E135" s="24">
        <f>SUM(E136:E137)</f>
        <v>8100</v>
      </c>
    </row>
    <row r="136" spans="1:5" s="5" customFormat="1" ht="15.75">
      <c r="A136" s="18"/>
      <c r="B136" s="12"/>
      <c r="C136" s="115">
        <v>3000</v>
      </c>
      <c r="D136" s="111" t="s">
        <v>325</v>
      </c>
      <c r="E136" s="24">
        <v>5600</v>
      </c>
    </row>
    <row r="137" spans="1:5" s="5" customFormat="1" ht="15.75">
      <c r="A137" s="18"/>
      <c r="B137" s="12"/>
      <c r="C137" s="115">
        <v>4210</v>
      </c>
      <c r="D137" s="109" t="s">
        <v>133</v>
      </c>
      <c r="E137" s="24">
        <v>2500</v>
      </c>
    </row>
    <row r="138" spans="1:5" s="5" customFormat="1" ht="15.75">
      <c r="A138" s="16"/>
      <c r="B138" s="12">
        <v>75412</v>
      </c>
      <c r="C138" s="12"/>
      <c r="D138" s="13" t="s">
        <v>198</v>
      </c>
      <c r="E138" s="14">
        <f>SUM(E139:E150)</f>
        <v>192810</v>
      </c>
    </row>
    <row r="139" spans="1:5" s="5" customFormat="1" ht="15.75">
      <c r="A139" s="16"/>
      <c r="B139" s="12"/>
      <c r="C139" s="12">
        <v>3030</v>
      </c>
      <c r="D139" s="15" t="s">
        <v>167</v>
      </c>
      <c r="E139" s="14">
        <v>20000</v>
      </c>
    </row>
    <row r="140" spans="1:5" s="5" customFormat="1" ht="15.75">
      <c r="A140" s="16"/>
      <c r="B140" s="12"/>
      <c r="C140" s="12">
        <v>4010</v>
      </c>
      <c r="D140" s="15" t="s">
        <v>127</v>
      </c>
      <c r="E140" s="14">
        <v>16320</v>
      </c>
    </row>
    <row r="141" spans="1:5" s="5" customFormat="1" ht="15.75">
      <c r="A141" s="16"/>
      <c r="B141" s="12"/>
      <c r="C141" s="12">
        <v>4040</v>
      </c>
      <c r="D141" s="15" t="s">
        <v>199</v>
      </c>
      <c r="E141" s="14">
        <v>1300</v>
      </c>
    </row>
    <row r="142" spans="1:5" s="5" customFormat="1" ht="15.75">
      <c r="A142" s="16"/>
      <c r="B142" s="12"/>
      <c r="C142" s="12">
        <v>4110</v>
      </c>
      <c r="D142" s="15" t="s">
        <v>129</v>
      </c>
      <c r="E142" s="14">
        <v>4050</v>
      </c>
    </row>
    <row r="143" spans="1:5" s="5" customFormat="1" ht="15.75">
      <c r="A143" s="16"/>
      <c r="B143" s="12"/>
      <c r="C143" s="12">
        <v>4120</v>
      </c>
      <c r="D143" s="15" t="s">
        <v>130</v>
      </c>
      <c r="E143" s="14">
        <v>700</v>
      </c>
    </row>
    <row r="144" spans="1:5" s="5" customFormat="1" ht="15.75">
      <c r="A144" s="16"/>
      <c r="B144" s="12"/>
      <c r="C144" s="12" t="s">
        <v>131</v>
      </c>
      <c r="D144" s="15" t="s">
        <v>162</v>
      </c>
      <c r="E144" s="14">
        <v>32650</v>
      </c>
    </row>
    <row r="145" spans="1:5" s="5" customFormat="1" ht="15.75">
      <c r="A145" s="16"/>
      <c r="B145" s="12"/>
      <c r="C145" s="12">
        <v>4210</v>
      </c>
      <c r="D145" s="15" t="s">
        <v>133</v>
      </c>
      <c r="E145" s="14">
        <v>59999</v>
      </c>
    </row>
    <row r="146" spans="1:5" s="5" customFormat="1" ht="15.75">
      <c r="A146" s="16"/>
      <c r="B146" s="12"/>
      <c r="C146" s="12">
        <v>4260</v>
      </c>
      <c r="D146" s="15" t="s">
        <v>134</v>
      </c>
      <c r="E146" s="14">
        <v>25000</v>
      </c>
    </row>
    <row r="147" spans="1:5" s="5" customFormat="1" ht="15.75">
      <c r="A147" s="16"/>
      <c r="B147" s="12"/>
      <c r="C147" s="12">
        <v>4270</v>
      </c>
      <c r="D147" s="15" t="s">
        <v>135</v>
      </c>
      <c r="E147" s="14">
        <v>12000</v>
      </c>
    </row>
    <row r="148" spans="1:5" s="5" customFormat="1" ht="15.75">
      <c r="A148" s="16"/>
      <c r="B148" s="12"/>
      <c r="C148" s="12">
        <v>4300</v>
      </c>
      <c r="D148" s="15" t="s">
        <v>115</v>
      </c>
      <c r="E148" s="14">
        <v>15420</v>
      </c>
    </row>
    <row r="149" spans="1:5" s="5" customFormat="1" ht="15.75">
      <c r="A149" s="16"/>
      <c r="B149" s="12"/>
      <c r="C149" s="12">
        <v>4430</v>
      </c>
      <c r="D149" s="15" t="s">
        <v>149</v>
      </c>
      <c r="E149" s="14">
        <v>4900</v>
      </c>
    </row>
    <row r="150" spans="1:5" s="5" customFormat="1" ht="15.75">
      <c r="A150" s="16"/>
      <c r="B150" s="12"/>
      <c r="C150" s="12">
        <v>4440</v>
      </c>
      <c r="D150" s="15" t="s">
        <v>137</v>
      </c>
      <c r="E150" s="14">
        <v>471</v>
      </c>
    </row>
    <row r="151" spans="1:5" s="5" customFormat="1" ht="15.75">
      <c r="A151" s="16"/>
      <c r="B151" s="12">
        <v>75414</v>
      </c>
      <c r="C151" s="12"/>
      <c r="D151" s="13" t="s">
        <v>200</v>
      </c>
      <c r="E151" s="14">
        <f>SUM(E152:E154)</f>
        <v>8000</v>
      </c>
    </row>
    <row r="152" spans="1:5" s="5" customFormat="1" ht="15.75">
      <c r="A152" s="16"/>
      <c r="B152" s="12"/>
      <c r="C152" s="12" t="s">
        <v>131</v>
      </c>
      <c r="D152" s="15" t="s">
        <v>162</v>
      </c>
      <c r="E152" s="14">
        <v>2000</v>
      </c>
    </row>
    <row r="153" spans="1:5" s="5" customFormat="1" ht="15.75">
      <c r="A153" s="16"/>
      <c r="B153" s="12"/>
      <c r="C153" s="12">
        <v>4210</v>
      </c>
      <c r="D153" s="15" t="s">
        <v>133</v>
      </c>
      <c r="E153" s="14">
        <v>4000</v>
      </c>
    </row>
    <row r="154" spans="1:5" s="5" customFormat="1" ht="15.75">
      <c r="A154" s="25"/>
      <c r="B154" s="12"/>
      <c r="C154" s="12">
        <v>4300</v>
      </c>
      <c r="D154" s="15" t="s">
        <v>115</v>
      </c>
      <c r="E154" s="14">
        <v>2000</v>
      </c>
    </row>
    <row r="155" spans="1:5" s="5" customFormat="1" ht="15.75">
      <c r="A155" s="25"/>
      <c r="B155" s="12" t="s">
        <v>201</v>
      </c>
      <c r="C155" s="12"/>
      <c r="D155" s="15" t="s">
        <v>202</v>
      </c>
      <c r="E155" s="14">
        <f>SUM(E156:E156)</f>
        <v>5000</v>
      </c>
    </row>
    <row r="156" spans="1:5" s="5" customFormat="1" ht="15.75">
      <c r="A156" s="25"/>
      <c r="B156" s="12"/>
      <c r="C156" s="12" t="s">
        <v>223</v>
      </c>
      <c r="D156" s="15" t="s">
        <v>217</v>
      </c>
      <c r="E156" s="14">
        <v>5000</v>
      </c>
    </row>
    <row r="157" spans="1:5" s="5" customFormat="1" ht="15.75">
      <c r="A157" s="25"/>
      <c r="B157" s="12" t="s">
        <v>326</v>
      </c>
      <c r="C157" s="12"/>
      <c r="D157" s="15" t="s">
        <v>14</v>
      </c>
      <c r="E157" s="14">
        <f>E158</f>
        <v>2000</v>
      </c>
    </row>
    <row r="158" spans="1:5" s="5" customFormat="1" ht="15.75">
      <c r="A158" s="25"/>
      <c r="B158" s="12"/>
      <c r="C158" s="12" t="s">
        <v>153</v>
      </c>
      <c r="D158" s="15" t="s">
        <v>133</v>
      </c>
      <c r="E158" s="14">
        <v>2000</v>
      </c>
    </row>
    <row r="159" spans="1:5" s="5" customFormat="1" ht="15.75">
      <c r="A159" s="18">
        <v>755</v>
      </c>
      <c r="B159" s="9"/>
      <c r="C159" s="9"/>
      <c r="D159" s="26" t="s">
        <v>203</v>
      </c>
      <c r="E159" s="20">
        <f>E160</f>
        <v>16900</v>
      </c>
    </row>
    <row r="160" spans="1:5" s="5" customFormat="1" ht="15.75">
      <c r="A160" s="16"/>
      <c r="B160" s="12" t="s">
        <v>204</v>
      </c>
      <c r="C160" s="12"/>
      <c r="D160" s="13" t="s">
        <v>14</v>
      </c>
      <c r="E160" s="14">
        <f>SUM(E161:E166)</f>
        <v>16900</v>
      </c>
    </row>
    <row r="161" spans="1:5" s="5" customFormat="1" ht="15.75">
      <c r="A161" s="16"/>
      <c r="B161" s="12"/>
      <c r="C161" s="12" t="s">
        <v>147</v>
      </c>
      <c r="D161" s="15" t="s">
        <v>129</v>
      </c>
      <c r="E161" s="14">
        <v>1780</v>
      </c>
    </row>
    <row r="162" spans="1:5" s="5" customFormat="1" ht="15.75">
      <c r="A162" s="16"/>
      <c r="B162" s="12"/>
      <c r="C162" s="12" t="s">
        <v>148</v>
      </c>
      <c r="D162" s="15" t="s">
        <v>130</v>
      </c>
      <c r="E162" s="14">
        <v>290</v>
      </c>
    </row>
    <row r="163" spans="1:5" s="5" customFormat="1" ht="15.75">
      <c r="A163" s="16"/>
      <c r="B163" s="12"/>
      <c r="C163" s="12" t="s">
        <v>131</v>
      </c>
      <c r="D163" s="15" t="s">
        <v>162</v>
      </c>
      <c r="E163" s="14">
        <v>11748</v>
      </c>
    </row>
    <row r="164" spans="1:5" s="5" customFormat="1" ht="15.75">
      <c r="A164" s="16"/>
      <c r="B164" s="12"/>
      <c r="C164" s="12" t="s">
        <v>153</v>
      </c>
      <c r="D164" s="15" t="s">
        <v>133</v>
      </c>
      <c r="E164" s="14">
        <v>982</v>
      </c>
    </row>
    <row r="165" spans="1:5" s="5" customFormat="1" ht="15.75">
      <c r="A165" s="16"/>
      <c r="B165" s="12"/>
      <c r="C165" s="12" t="s">
        <v>114</v>
      </c>
      <c r="D165" s="15" t="s">
        <v>115</v>
      </c>
      <c r="E165" s="14">
        <v>2000</v>
      </c>
    </row>
    <row r="166" spans="1:5" s="5" customFormat="1" ht="15.75">
      <c r="A166" s="16"/>
      <c r="B166" s="12"/>
      <c r="C166" s="12" t="s">
        <v>122</v>
      </c>
      <c r="D166" s="15" t="s">
        <v>149</v>
      </c>
      <c r="E166" s="14">
        <v>100</v>
      </c>
    </row>
    <row r="167" spans="1:5" s="5" customFormat="1" ht="47.25">
      <c r="A167" s="18">
        <v>756</v>
      </c>
      <c r="B167" s="9"/>
      <c r="C167" s="9"/>
      <c r="D167" s="10" t="s">
        <v>205</v>
      </c>
      <c r="E167" s="20">
        <f>E168</f>
        <v>32000</v>
      </c>
    </row>
    <row r="168" spans="1:5" s="5" customFormat="1" ht="15.75">
      <c r="A168" s="16"/>
      <c r="B168" s="12" t="s">
        <v>206</v>
      </c>
      <c r="C168" s="12"/>
      <c r="D168" s="13" t="s">
        <v>207</v>
      </c>
      <c r="E168" s="14">
        <f>SUM(E169:E172)</f>
        <v>32000</v>
      </c>
    </row>
    <row r="169" spans="1:5" s="5" customFormat="1" ht="15.75">
      <c r="A169" s="16"/>
      <c r="B169" s="12"/>
      <c r="C169" s="12" t="s">
        <v>208</v>
      </c>
      <c r="D169" s="15" t="s">
        <v>209</v>
      </c>
      <c r="E169" s="14">
        <v>27000</v>
      </c>
    </row>
    <row r="170" spans="1:5" s="5" customFormat="1" ht="15.75">
      <c r="A170" s="16"/>
      <c r="B170" s="12"/>
      <c r="C170" s="12" t="s">
        <v>153</v>
      </c>
      <c r="D170" s="15" t="s">
        <v>133</v>
      </c>
      <c r="E170" s="14">
        <v>1500</v>
      </c>
    </row>
    <row r="171" spans="1:5" s="5" customFormat="1" ht="15.75">
      <c r="A171" s="16"/>
      <c r="B171" s="12"/>
      <c r="C171" s="12" t="s">
        <v>177</v>
      </c>
      <c r="D171" s="15" t="s">
        <v>178</v>
      </c>
      <c r="E171" s="14">
        <v>1500</v>
      </c>
    </row>
    <row r="172" spans="1:5" s="5" customFormat="1" ht="15.75">
      <c r="A172" s="16"/>
      <c r="B172" s="12"/>
      <c r="C172" s="12" t="s">
        <v>122</v>
      </c>
      <c r="D172" s="15" t="s">
        <v>149</v>
      </c>
      <c r="E172" s="14">
        <v>2000</v>
      </c>
    </row>
    <row r="173" spans="1:5" s="5" customFormat="1" ht="15.75">
      <c r="A173" s="18">
        <v>757</v>
      </c>
      <c r="B173" s="9"/>
      <c r="C173" s="9"/>
      <c r="D173" s="10" t="s">
        <v>210</v>
      </c>
      <c r="E173" s="20">
        <f>E174</f>
        <v>75000</v>
      </c>
    </row>
    <row r="174" spans="1:5" s="5" customFormat="1" ht="31.5">
      <c r="A174" s="16"/>
      <c r="B174" s="12" t="s">
        <v>211</v>
      </c>
      <c r="C174" s="12"/>
      <c r="D174" s="13" t="s">
        <v>212</v>
      </c>
      <c r="E174" s="14">
        <f>SUM(E175:E175)</f>
        <v>75000</v>
      </c>
    </row>
    <row r="175" spans="1:5" s="5" customFormat="1" ht="31.5">
      <c r="A175" s="16"/>
      <c r="B175" s="12"/>
      <c r="C175" s="12" t="s">
        <v>213</v>
      </c>
      <c r="D175" s="15" t="s">
        <v>214</v>
      </c>
      <c r="E175" s="14">
        <v>75000</v>
      </c>
    </row>
    <row r="176" spans="1:5" s="5" customFormat="1" ht="15.75">
      <c r="A176" s="18">
        <v>758</v>
      </c>
      <c r="B176" s="9"/>
      <c r="C176" s="9"/>
      <c r="D176" s="10" t="s">
        <v>215</v>
      </c>
      <c r="E176" s="20">
        <f>E177</f>
        <v>50000</v>
      </c>
    </row>
    <row r="177" spans="1:5" s="5" customFormat="1" ht="15.75">
      <c r="A177" s="16"/>
      <c r="B177" s="12">
        <v>75818</v>
      </c>
      <c r="C177" s="12"/>
      <c r="D177" s="13" t="s">
        <v>216</v>
      </c>
      <c r="E177" s="14">
        <f>E178</f>
        <v>50000</v>
      </c>
    </row>
    <row r="178" spans="1:5" s="5" customFormat="1" ht="15.75">
      <c r="A178" s="16"/>
      <c r="B178" s="12"/>
      <c r="C178" s="12">
        <v>4810</v>
      </c>
      <c r="D178" s="15" t="s">
        <v>217</v>
      </c>
      <c r="E178" s="14">
        <v>50000</v>
      </c>
    </row>
    <row r="179" spans="1:5" s="5" customFormat="1" ht="15.75">
      <c r="A179" s="18">
        <v>801</v>
      </c>
      <c r="B179" s="9"/>
      <c r="C179" s="9"/>
      <c r="D179" s="10" t="s">
        <v>218</v>
      </c>
      <c r="E179" s="20">
        <f>E180+E202+E217+E236+E245+E251+E265</f>
        <v>6086203</v>
      </c>
    </row>
    <row r="180" spans="1:5" s="5" customFormat="1" ht="15.75">
      <c r="A180" s="16"/>
      <c r="B180" s="12">
        <v>80101</v>
      </c>
      <c r="C180" s="12"/>
      <c r="D180" s="13" t="s">
        <v>98</v>
      </c>
      <c r="E180" s="14">
        <f>SUM(E181:E201)</f>
        <v>3692866</v>
      </c>
    </row>
    <row r="181" spans="1:5" s="5" customFormat="1" ht="15.75">
      <c r="A181" s="16"/>
      <c r="B181" s="12"/>
      <c r="C181" s="12">
        <v>3020</v>
      </c>
      <c r="D181" s="15" t="s">
        <v>219</v>
      </c>
      <c r="E181" s="14">
        <v>181923</v>
      </c>
    </row>
    <row r="182" spans="1:5" s="5" customFormat="1" ht="15.75">
      <c r="A182" s="16"/>
      <c r="B182" s="12"/>
      <c r="C182" s="12">
        <v>4010</v>
      </c>
      <c r="D182" s="15" t="s">
        <v>127</v>
      </c>
      <c r="E182" s="14">
        <v>2247936</v>
      </c>
    </row>
    <row r="183" spans="1:5" s="5" customFormat="1" ht="15.75">
      <c r="A183" s="16"/>
      <c r="B183" s="12"/>
      <c r="C183" s="12">
        <v>4040</v>
      </c>
      <c r="D183" s="15" t="s">
        <v>128</v>
      </c>
      <c r="E183" s="14">
        <v>168345</v>
      </c>
    </row>
    <row r="184" spans="1:5" s="5" customFormat="1" ht="15.75">
      <c r="A184" s="16"/>
      <c r="B184" s="12"/>
      <c r="C184" s="12">
        <v>4110</v>
      </c>
      <c r="D184" s="15" t="s">
        <v>129</v>
      </c>
      <c r="E184" s="14">
        <v>396370</v>
      </c>
    </row>
    <row r="185" spans="1:5" s="5" customFormat="1" ht="15.75">
      <c r="A185" s="16"/>
      <c r="B185" s="12"/>
      <c r="C185" s="12">
        <v>4120</v>
      </c>
      <c r="D185" s="15" t="s">
        <v>130</v>
      </c>
      <c r="E185" s="14">
        <v>64190</v>
      </c>
    </row>
    <row r="186" spans="1:5" s="5" customFormat="1" ht="15.75">
      <c r="A186" s="16"/>
      <c r="B186" s="12"/>
      <c r="C186" s="12" t="s">
        <v>131</v>
      </c>
      <c r="D186" s="15" t="s">
        <v>162</v>
      </c>
      <c r="E186" s="14">
        <v>15620</v>
      </c>
    </row>
    <row r="187" spans="1:5" s="5" customFormat="1" ht="15.75">
      <c r="A187" s="16"/>
      <c r="B187" s="12"/>
      <c r="C187" s="12">
        <v>4210</v>
      </c>
      <c r="D187" s="15" t="s">
        <v>133</v>
      </c>
      <c r="E187" s="14">
        <v>84400</v>
      </c>
    </row>
    <row r="188" spans="1:5" s="5" customFormat="1" ht="15.75">
      <c r="A188" s="16"/>
      <c r="B188" s="12"/>
      <c r="C188" s="12">
        <v>4240</v>
      </c>
      <c r="D188" s="15" t="s">
        <v>220</v>
      </c>
      <c r="E188" s="14">
        <v>6900</v>
      </c>
    </row>
    <row r="189" spans="1:5" s="5" customFormat="1" ht="15.75">
      <c r="A189" s="16"/>
      <c r="B189" s="12"/>
      <c r="C189" s="12">
        <v>4260</v>
      </c>
      <c r="D189" s="15" t="s">
        <v>134</v>
      </c>
      <c r="E189" s="14">
        <v>206920</v>
      </c>
    </row>
    <row r="190" spans="1:5" s="5" customFormat="1" ht="15.75">
      <c r="A190" s="16"/>
      <c r="B190" s="12"/>
      <c r="C190" s="12" t="s">
        <v>154</v>
      </c>
      <c r="D190" s="15" t="s">
        <v>135</v>
      </c>
      <c r="E190" s="14">
        <v>12300</v>
      </c>
    </row>
    <row r="191" spans="1:5" s="5" customFormat="1" ht="15.75">
      <c r="A191" s="16"/>
      <c r="B191" s="12"/>
      <c r="C191" s="12" t="s">
        <v>221</v>
      </c>
      <c r="D191" s="15" t="s">
        <v>222</v>
      </c>
      <c r="E191" s="14">
        <v>3680</v>
      </c>
    </row>
    <row r="192" spans="1:5" s="5" customFormat="1" ht="15.75">
      <c r="A192" s="16"/>
      <c r="B192" s="12"/>
      <c r="C192" s="12">
        <v>4300</v>
      </c>
      <c r="D192" s="15" t="s">
        <v>115</v>
      </c>
      <c r="E192" s="14">
        <v>53300</v>
      </c>
    </row>
    <row r="193" spans="1:5" s="5" customFormat="1" ht="15.75">
      <c r="A193" s="16"/>
      <c r="B193" s="12"/>
      <c r="C193" s="12" t="s">
        <v>171</v>
      </c>
      <c r="D193" s="15" t="s">
        <v>172</v>
      </c>
      <c r="E193" s="14">
        <v>2500</v>
      </c>
    </row>
    <row r="194" spans="1:5" s="5" customFormat="1" ht="17.25" customHeight="1">
      <c r="A194" s="16"/>
      <c r="B194" s="12"/>
      <c r="C194" s="12" t="s">
        <v>175</v>
      </c>
      <c r="D194" s="15" t="s">
        <v>176</v>
      </c>
      <c r="E194" s="14">
        <v>8000</v>
      </c>
    </row>
    <row r="195" spans="1:5" s="5" customFormat="1" ht="15.75">
      <c r="A195" s="16"/>
      <c r="B195" s="12"/>
      <c r="C195" s="12">
        <v>4410</v>
      </c>
      <c r="D195" s="15" t="s">
        <v>136</v>
      </c>
      <c r="E195" s="14">
        <v>4400</v>
      </c>
    </row>
    <row r="196" spans="1:5" s="5" customFormat="1" ht="15.75">
      <c r="A196" s="16"/>
      <c r="B196" s="12"/>
      <c r="C196" s="12">
        <v>4430</v>
      </c>
      <c r="D196" s="15" t="s">
        <v>149</v>
      </c>
      <c r="E196" s="14">
        <v>3900</v>
      </c>
    </row>
    <row r="197" spans="1:5" s="5" customFormat="1" ht="15.75">
      <c r="A197" s="16"/>
      <c r="B197" s="12"/>
      <c r="C197" s="12">
        <v>4440</v>
      </c>
      <c r="D197" s="15" t="s">
        <v>137</v>
      </c>
      <c r="E197" s="14">
        <v>171594</v>
      </c>
    </row>
    <row r="198" spans="1:5" s="5" customFormat="1" ht="17.25" customHeight="1">
      <c r="A198" s="16"/>
      <c r="B198" s="12"/>
      <c r="C198" s="12" t="s">
        <v>179</v>
      </c>
      <c r="D198" s="15" t="s">
        <v>180</v>
      </c>
      <c r="E198" s="14">
        <v>2300</v>
      </c>
    </row>
    <row r="199" spans="1:5" s="5" customFormat="1" ht="31.5">
      <c r="A199" s="16"/>
      <c r="B199" s="12"/>
      <c r="C199" s="12" t="s">
        <v>181</v>
      </c>
      <c r="D199" s="15" t="s">
        <v>182</v>
      </c>
      <c r="E199" s="14">
        <v>2850</v>
      </c>
    </row>
    <row r="200" spans="1:5" s="5" customFormat="1" ht="15.75">
      <c r="A200" s="16"/>
      <c r="B200" s="12"/>
      <c r="C200" s="12" t="s">
        <v>183</v>
      </c>
      <c r="D200" s="15" t="s">
        <v>184</v>
      </c>
      <c r="E200" s="14">
        <v>13760</v>
      </c>
    </row>
    <row r="201" spans="1:5" s="5" customFormat="1" ht="15.75">
      <c r="A201" s="16"/>
      <c r="B201" s="12"/>
      <c r="C201" s="12" t="s">
        <v>223</v>
      </c>
      <c r="D201" s="15" t="s">
        <v>217</v>
      </c>
      <c r="E201" s="14">
        <v>41678</v>
      </c>
    </row>
    <row r="202" spans="1:5" s="5" customFormat="1" ht="15.75">
      <c r="A202" s="16"/>
      <c r="B202" s="12" t="s">
        <v>224</v>
      </c>
      <c r="C202" s="12"/>
      <c r="D202" s="13" t="s">
        <v>225</v>
      </c>
      <c r="E202" s="14">
        <f>SUM(E203:E216)</f>
        <v>344850</v>
      </c>
    </row>
    <row r="203" spans="1:5" s="5" customFormat="1" ht="15.75">
      <c r="A203" s="16"/>
      <c r="B203" s="12"/>
      <c r="C203" s="12" t="s">
        <v>125</v>
      </c>
      <c r="D203" s="15" t="s">
        <v>219</v>
      </c>
      <c r="E203" s="14">
        <v>21075</v>
      </c>
    </row>
    <row r="204" spans="1:5" s="5" customFormat="1" ht="15.75">
      <c r="A204" s="16"/>
      <c r="B204" s="12"/>
      <c r="C204" s="12" t="s">
        <v>146</v>
      </c>
      <c r="D204" s="15" t="s">
        <v>127</v>
      </c>
      <c r="E204" s="14">
        <v>226616</v>
      </c>
    </row>
    <row r="205" spans="1:5" s="5" customFormat="1" ht="15.75">
      <c r="A205" s="16"/>
      <c r="B205" s="12"/>
      <c r="C205" s="12" t="s">
        <v>165</v>
      </c>
      <c r="D205" s="15" t="s">
        <v>128</v>
      </c>
      <c r="E205" s="14">
        <v>18193</v>
      </c>
    </row>
    <row r="206" spans="1:5" s="5" customFormat="1" ht="15.75">
      <c r="A206" s="16"/>
      <c r="B206" s="12"/>
      <c r="C206" s="12" t="s">
        <v>147</v>
      </c>
      <c r="D206" s="15" t="s">
        <v>129</v>
      </c>
      <c r="E206" s="14">
        <v>40296</v>
      </c>
    </row>
    <row r="207" spans="1:5" s="5" customFormat="1" ht="15.75">
      <c r="A207" s="16"/>
      <c r="B207" s="12"/>
      <c r="C207" s="12" t="s">
        <v>148</v>
      </c>
      <c r="D207" s="15" t="s">
        <v>130</v>
      </c>
      <c r="E207" s="14">
        <v>6505</v>
      </c>
    </row>
    <row r="208" spans="1:5" s="5" customFormat="1" ht="15.75">
      <c r="A208" s="16"/>
      <c r="B208" s="12"/>
      <c r="C208" s="12" t="s">
        <v>131</v>
      </c>
      <c r="D208" s="15" t="s">
        <v>162</v>
      </c>
      <c r="E208" s="14">
        <v>80</v>
      </c>
    </row>
    <row r="209" spans="1:5" s="5" customFormat="1" ht="15.75">
      <c r="A209" s="16"/>
      <c r="B209" s="12"/>
      <c r="C209" s="12" t="s">
        <v>153</v>
      </c>
      <c r="D209" s="15" t="s">
        <v>133</v>
      </c>
      <c r="E209" s="14">
        <v>2900</v>
      </c>
    </row>
    <row r="210" spans="1:5" s="5" customFormat="1" ht="15.75">
      <c r="A210" s="16"/>
      <c r="B210" s="12"/>
      <c r="C210" s="12" t="s">
        <v>226</v>
      </c>
      <c r="D210" s="15" t="s">
        <v>220</v>
      </c>
      <c r="E210" s="14">
        <v>1650</v>
      </c>
    </row>
    <row r="211" spans="1:5" s="5" customFormat="1" ht="15.75">
      <c r="A211" s="16"/>
      <c r="B211" s="12"/>
      <c r="C211" s="12" t="s">
        <v>157</v>
      </c>
      <c r="D211" s="15" t="s">
        <v>134</v>
      </c>
      <c r="E211" s="14">
        <v>12000</v>
      </c>
    </row>
    <row r="212" spans="1:5" s="5" customFormat="1" ht="15.75">
      <c r="A212" s="16"/>
      <c r="B212" s="12"/>
      <c r="C212" s="12" t="s">
        <v>221</v>
      </c>
      <c r="D212" s="15" t="s">
        <v>222</v>
      </c>
      <c r="E212" s="14">
        <v>235</v>
      </c>
    </row>
    <row r="213" spans="1:5" s="5" customFormat="1" ht="15.75">
      <c r="A213" s="16"/>
      <c r="B213" s="12"/>
      <c r="C213" s="12" t="s">
        <v>114</v>
      </c>
      <c r="D213" s="15" t="s">
        <v>115</v>
      </c>
      <c r="E213" s="14">
        <v>800</v>
      </c>
    </row>
    <row r="214" spans="1:5" s="5" customFormat="1" ht="15.75">
      <c r="A214" s="16"/>
      <c r="B214" s="12"/>
      <c r="C214" s="12" t="s">
        <v>175</v>
      </c>
      <c r="D214" s="15" t="s">
        <v>176</v>
      </c>
      <c r="E214" s="14">
        <v>800</v>
      </c>
    </row>
    <row r="215" spans="1:5" s="5" customFormat="1" ht="15.75">
      <c r="A215" s="16"/>
      <c r="B215" s="12"/>
      <c r="C215" s="12">
        <v>4430</v>
      </c>
      <c r="D215" s="15" t="s">
        <v>149</v>
      </c>
      <c r="E215" s="14">
        <v>180</v>
      </c>
    </row>
    <row r="216" spans="1:5" s="5" customFormat="1" ht="15.75">
      <c r="A216" s="16"/>
      <c r="B216" s="12"/>
      <c r="C216" s="12">
        <v>4440</v>
      </c>
      <c r="D216" s="15" t="s">
        <v>137</v>
      </c>
      <c r="E216" s="14">
        <v>13520</v>
      </c>
    </row>
    <row r="217" spans="1:5" s="5" customFormat="1" ht="15.75">
      <c r="A217" s="16"/>
      <c r="B217" s="12">
        <v>80110</v>
      </c>
      <c r="C217" s="12"/>
      <c r="D217" s="13" t="s">
        <v>99</v>
      </c>
      <c r="E217" s="14">
        <f>SUM(E218:E235)</f>
        <v>1723502</v>
      </c>
    </row>
    <row r="218" spans="1:5" s="5" customFormat="1" ht="15.75">
      <c r="A218" s="16"/>
      <c r="B218" s="12"/>
      <c r="C218" s="12">
        <v>3020</v>
      </c>
      <c r="D218" s="15" t="s">
        <v>219</v>
      </c>
      <c r="E218" s="14">
        <v>104970</v>
      </c>
    </row>
    <row r="219" spans="1:5" s="5" customFormat="1" ht="15.75">
      <c r="A219" s="16"/>
      <c r="B219" s="12"/>
      <c r="C219" s="12">
        <v>4010</v>
      </c>
      <c r="D219" s="15" t="s">
        <v>227</v>
      </c>
      <c r="E219" s="14">
        <v>1191672</v>
      </c>
    </row>
    <row r="220" spans="1:5" s="5" customFormat="1" ht="15.75">
      <c r="A220" s="16"/>
      <c r="B220" s="12"/>
      <c r="C220" s="12">
        <v>4040</v>
      </c>
      <c r="D220" s="15" t="s">
        <v>128</v>
      </c>
      <c r="E220" s="14">
        <v>89020</v>
      </c>
    </row>
    <row r="221" spans="1:5" s="5" customFormat="1" ht="15.75">
      <c r="A221" s="16"/>
      <c r="B221" s="12"/>
      <c r="C221" s="12">
        <v>4110</v>
      </c>
      <c r="D221" s="15" t="s">
        <v>228</v>
      </c>
      <c r="E221" s="14">
        <v>209090</v>
      </c>
    </row>
    <row r="222" spans="1:5" s="5" customFormat="1" ht="15.75">
      <c r="A222" s="16"/>
      <c r="B222" s="12"/>
      <c r="C222" s="12">
        <v>4120</v>
      </c>
      <c r="D222" s="15" t="s">
        <v>130</v>
      </c>
      <c r="E222" s="14">
        <v>33140</v>
      </c>
    </row>
    <row r="223" spans="1:5" s="5" customFormat="1" ht="15.75">
      <c r="A223" s="16"/>
      <c r="B223" s="12"/>
      <c r="C223" s="12" t="s">
        <v>131</v>
      </c>
      <c r="D223" s="15" t="s">
        <v>162</v>
      </c>
      <c r="E223" s="14">
        <v>3240</v>
      </c>
    </row>
    <row r="224" spans="1:5" s="5" customFormat="1" ht="15.75">
      <c r="A224" s="16"/>
      <c r="B224" s="12"/>
      <c r="C224" s="12">
        <v>4210</v>
      </c>
      <c r="D224" s="15" t="s">
        <v>133</v>
      </c>
      <c r="E224" s="14">
        <v>6100</v>
      </c>
    </row>
    <row r="225" spans="1:5" s="5" customFormat="1" ht="15.75">
      <c r="A225" s="16"/>
      <c r="B225" s="12"/>
      <c r="C225" s="12">
        <v>4240</v>
      </c>
      <c r="D225" s="15" t="s">
        <v>229</v>
      </c>
      <c r="E225" s="14">
        <v>2500</v>
      </c>
    </row>
    <row r="226" spans="1:5" s="5" customFormat="1" ht="15.75">
      <c r="A226" s="16"/>
      <c r="B226" s="12"/>
      <c r="C226" s="12" t="s">
        <v>221</v>
      </c>
      <c r="D226" s="15" t="s">
        <v>222</v>
      </c>
      <c r="E226" s="14">
        <v>690</v>
      </c>
    </row>
    <row r="227" spans="1:5" s="5" customFormat="1" ht="15.75">
      <c r="A227" s="16"/>
      <c r="B227" s="12"/>
      <c r="C227" s="12">
        <v>4300</v>
      </c>
      <c r="D227" s="15" t="s">
        <v>115</v>
      </c>
      <c r="E227" s="14">
        <v>3980</v>
      </c>
    </row>
    <row r="228" spans="1:5" s="5" customFormat="1" ht="15.75">
      <c r="A228" s="16"/>
      <c r="B228" s="12"/>
      <c r="C228" s="12" t="s">
        <v>171</v>
      </c>
      <c r="D228" s="15" t="s">
        <v>172</v>
      </c>
      <c r="E228" s="14">
        <v>800</v>
      </c>
    </row>
    <row r="229" spans="1:5" s="5" customFormat="1" ht="17.25" customHeight="1">
      <c r="A229" s="16"/>
      <c r="B229" s="12"/>
      <c r="C229" s="12" t="s">
        <v>175</v>
      </c>
      <c r="D229" s="15" t="s">
        <v>176</v>
      </c>
      <c r="E229" s="14">
        <v>1000</v>
      </c>
    </row>
    <row r="230" spans="1:5" s="5" customFormat="1" ht="15.75">
      <c r="A230" s="16"/>
      <c r="B230" s="12"/>
      <c r="C230" s="12">
        <v>4410</v>
      </c>
      <c r="D230" s="15" t="s">
        <v>136</v>
      </c>
      <c r="E230" s="14">
        <v>1600</v>
      </c>
    </row>
    <row r="231" spans="1:5" s="5" customFormat="1" ht="15.75">
      <c r="A231" s="16"/>
      <c r="B231" s="12"/>
      <c r="C231" s="12">
        <v>4430</v>
      </c>
      <c r="D231" s="15" t="s">
        <v>149</v>
      </c>
      <c r="E231" s="14">
        <v>1200</v>
      </c>
    </row>
    <row r="232" spans="1:5" s="5" customFormat="1" ht="15.75">
      <c r="A232" s="16"/>
      <c r="B232" s="12"/>
      <c r="C232" s="12">
        <v>4440</v>
      </c>
      <c r="D232" s="15" t="s">
        <v>137</v>
      </c>
      <c r="E232" s="14">
        <v>69900</v>
      </c>
    </row>
    <row r="233" spans="1:5" s="5" customFormat="1" ht="17.25" customHeight="1">
      <c r="A233" s="16"/>
      <c r="B233" s="12"/>
      <c r="C233" s="12" t="s">
        <v>179</v>
      </c>
      <c r="D233" s="15" t="s">
        <v>180</v>
      </c>
      <c r="E233" s="14">
        <v>600</v>
      </c>
    </row>
    <row r="234" spans="1:5" s="5" customFormat="1" ht="31.5">
      <c r="A234" s="16"/>
      <c r="B234" s="12"/>
      <c r="C234" s="12" t="s">
        <v>181</v>
      </c>
      <c r="D234" s="15" t="s">
        <v>182</v>
      </c>
      <c r="E234" s="14">
        <v>900</v>
      </c>
    </row>
    <row r="235" spans="1:5" s="5" customFormat="1" ht="15.75">
      <c r="A235" s="16"/>
      <c r="B235" s="12"/>
      <c r="C235" s="12" t="s">
        <v>183</v>
      </c>
      <c r="D235" s="15" t="s">
        <v>184</v>
      </c>
      <c r="E235" s="14">
        <v>3100</v>
      </c>
    </row>
    <row r="236" spans="1:5" s="5" customFormat="1" ht="15.75">
      <c r="A236" s="16"/>
      <c r="B236" s="12">
        <v>80113</v>
      </c>
      <c r="C236" s="12"/>
      <c r="D236" s="13" t="s">
        <v>230</v>
      </c>
      <c r="E236" s="14">
        <f>SUM(E237:E244)</f>
        <v>139080</v>
      </c>
    </row>
    <row r="237" spans="1:5" s="5" customFormat="1" ht="31.5">
      <c r="A237" s="16"/>
      <c r="B237" s="12"/>
      <c r="C237" s="12">
        <v>2320</v>
      </c>
      <c r="D237" s="15" t="s">
        <v>231</v>
      </c>
      <c r="E237" s="14">
        <v>16800</v>
      </c>
    </row>
    <row r="238" spans="1:5" s="5" customFormat="1" ht="15.75">
      <c r="A238" s="16"/>
      <c r="B238" s="12"/>
      <c r="C238" s="12" t="s">
        <v>125</v>
      </c>
      <c r="D238" s="15" t="s">
        <v>219</v>
      </c>
      <c r="E238" s="14">
        <v>500</v>
      </c>
    </row>
    <row r="239" spans="1:5" s="5" customFormat="1" ht="15.75">
      <c r="A239" s="16"/>
      <c r="B239" s="12"/>
      <c r="C239" s="12" t="s">
        <v>146</v>
      </c>
      <c r="D239" s="15" t="s">
        <v>227</v>
      </c>
      <c r="E239" s="14">
        <v>11510</v>
      </c>
    </row>
    <row r="240" spans="1:5" s="5" customFormat="1" ht="15.75">
      <c r="A240" s="16"/>
      <c r="B240" s="12"/>
      <c r="C240" s="12" t="s">
        <v>147</v>
      </c>
      <c r="D240" s="15" t="s">
        <v>228</v>
      </c>
      <c r="E240" s="14">
        <v>2180</v>
      </c>
    </row>
    <row r="241" spans="1:5" s="5" customFormat="1" ht="15.75">
      <c r="A241" s="16"/>
      <c r="B241" s="12"/>
      <c r="C241" s="12" t="s">
        <v>148</v>
      </c>
      <c r="D241" s="15" t="s">
        <v>130</v>
      </c>
      <c r="E241" s="14">
        <v>340</v>
      </c>
    </row>
    <row r="242" spans="1:5" s="5" customFormat="1" ht="15.75">
      <c r="A242" s="16"/>
      <c r="B242" s="12"/>
      <c r="C242" s="12" t="s">
        <v>131</v>
      </c>
      <c r="D242" s="15" t="s">
        <v>162</v>
      </c>
      <c r="E242" s="14">
        <v>2640</v>
      </c>
    </row>
    <row r="243" spans="1:5" s="5" customFormat="1" ht="15.75">
      <c r="A243" s="16"/>
      <c r="B243" s="12"/>
      <c r="C243" s="12">
        <v>4300</v>
      </c>
      <c r="D243" s="15" t="s">
        <v>115</v>
      </c>
      <c r="E243" s="14">
        <v>104640</v>
      </c>
    </row>
    <row r="244" spans="1:5" s="5" customFormat="1" ht="15.75">
      <c r="A244" s="16"/>
      <c r="B244" s="12"/>
      <c r="C244" s="12" t="s">
        <v>150</v>
      </c>
      <c r="D244" s="15" t="s">
        <v>137</v>
      </c>
      <c r="E244" s="14">
        <v>470</v>
      </c>
    </row>
    <row r="245" spans="1:5" s="5" customFormat="1" ht="15.75">
      <c r="A245" s="16"/>
      <c r="B245" s="12">
        <v>80146</v>
      </c>
      <c r="C245" s="12"/>
      <c r="D245" s="13" t="s">
        <v>232</v>
      </c>
      <c r="E245" s="14">
        <f>SUM(E246:E250)</f>
        <v>30265</v>
      </c>
    </row>
    <row r="246" spans="1:5" s="5" customFormat="1" ht="15.75">
      <c r="A246" s="16"/>
      <c r="B246" s="12"/>
      <c r="C246" s="12" t="s">
        <v>131</v>
      </c>
      <c r="D246" s="15" t="s">
        <v>162</v>
      </c>
      <c r="E246" s="14">
        <v>3330</v>
      </c>
    </row>
    <row r="247" spans="1:5" s="5" customFormat="1" ht="15.75">
      <c r="A247" s="16"/>
      <c r="B247" s="12"/>
      <c r="C247" s="12">
        <v>4210</v>
      </c>
      <c r="D247" s="15" t="s">
        <v>133</v>
      </c>
      <c r="E247" s="14">
        <v>1630</v>
      </c>
    </row>
    <row r="248" spans="1:5" s="5" customFormat="1" ht="15.75">
      <c r="A248" s="16"/>
      <c r="B248" s="12"/>
      <c r="C248" s="12">
        <v>4300</v>
      </c>
      <c r="D248" s="15" t="s">
        <v>115</v>
      </c>
      <c r="E248" s="14">
        <v>16345</v>
      </c>
    </row>
    <row r="249" spans="1:5" s="5" customFormat="1" ht="15.75">
      <c r="A249" s="16"/>
      <c r="B249" s="12"/>
      <c r="C249" s="12">
        <v>4410</v>
      </c>
      <c r="D249" s="15" t="s">
        <v>233</v>
      </c>
      <c r="E249" s="14">
        <v>1820</v>
      </c>
    </row>
    <row r="250" spans="1:5" s="5" customFormat="1" ht="17.25" customHeight="1">
      <c r="A250" s="16"/>
      <c r="B250" s="12"/>
      <c r="C250" s="12" t="s">
        <v>179</v>
      </c>
      <c r="D250" s="15" t="s">
        <v>180</v>
      </c>
      <c r="E250" s="14">
        <v>7140</v>
      </c>
    </row>
    <row r="251" spans="1:5" s="5" customFormat="1" ht="15.75">
      <c r="A251" s="16"/>
      <c r="B251" s="12" t="s">
        <v>328</v>
      </c>
      <c r="C251" s="12"/>
      <c r="D251" s="108" t="s">
        <v>329</v>
      </c>
      <c r="E251" s="14">
        <f>SUM(E252:E264)</f>
        <v>147559</v>
      </c>
    </row>
    <row r="252" spans="1:5" s="5" customFormat="1" ht="15.75">
      <c r="A252" s="16"/>
      <c r="B252" s="12"/>
      <c r="C252" s="12" t="s">
        <v>125</v>
      </c>
      <c r="D252" s="15" t="s">
        <v>219</v>
      </c>
      <c r="E252" s="14">
        <v>2700</v>
      </c>
    </row>
    <row r="253" spans="1:5" s="5" customFormat="1" ht="15.75">
      <c r="A253" s="16"/>
      <c r="B253" s="12"/>
      <c r="C253" s="12" t="s">
        <v>146</v>
      </c>
      <c r="D253" s="15" t="s">
        <v>227</v>
      </c>
      <c r="E253" s="14">
        <v>88495</v>
      </c>
    </row>
    <row r="254" spans="1:5" s="5" customFormat="1" ht="15.75">
      <c r="A254" s="16"/>
      <c r="B254" s="12"/>
      <c r="C254" s="12" t="s">
        <v>165</v>
      </c>
      <c r="D254" s="15" t="s">
        <v>128</v>
      </c>
      <c r="E254" s="14">
        <v>6840</v>
      </c>
    </row>
    <row r="255" spans="1:5" s="5" customFormat="1" ht="15.75">
      <c r="A255" s="16"/>
      <c r="B255" s="12"/>
      <c r="C255" s="12" t="s">
        <v>147</v>
      </c>
      <c r="D255" s="15" t="s">
        <v>228</v>
      </c>
      <c r="E255" s="14">
        <v>14095</v>
      </c>
    </row>
    <row r="256" spans="1:5" s="5" customFormat="1" ht="15.75">
      <c r="A256" s="16"/>
      <c r="B256" s="12"/>
      <c r="C256" s="12" t="s">
        <v>148</v>
      </c>
      <c r="D256" s="15" t="s">
        <v>130</v>
      </c>
      <c r="E256" s="14">
        <v>2255</v>
      </c>
    </row>
    <row r="257" spans="1:5" s="5" customFormat="1" ht="15.75">
      <c r="A257" s="16"/>
      <c r="B257" s="12"/>
      <c r="C257" s="12" t="s">
        <v>131</v>
      </c>
      <c r="D257" s="15" t="s">
        <v>162</v>
      </c>
      <c r="E257" s="14">
        <v>220</v>
      </c>
    </row>
    <row r="258" spans="1:5" s="5" customFormat="1" ht="15.75">
      <c r="A258" s="16"/>
      <c r="B258" s="12"/>
      <c r="C258" s="12" t="s">
        <v>153</v>
      </c>
      <c r="D258" s="15" t="s">
        <v>133</v>
      </c>
      <c r="E258" s="14">
        <v>2700</v>
      </c>
    </row>
    <row r="259" spans="1:5" s="5" customFormat="1" ht="15.75">
      <c r="A259" s="16"/>
      <c r="B259" s="12"/>
      <c r="C259" s="12" t="s">
        <v>157</v>
      </c>
      <c r="D259" s="15" t="s">
        <v>134</v>
      </c>
      <c r="E259" s="14">
        <v>2300</v>
      </c>
    </row>
    <row r="260" spans="1:5" s="5" customFormat="1" ht="15.75">
      <c r="A260" s="16"/>
      <c r="B260" s="12"/>
      <c r="C260" s="12" t="s">
        <v>154</v>
      </c>
      <c r="D260" s="15" t="s">
        <v>135</v>
      </c>
      <c r="E260" s="14">
        <v>500</v>
      </c>
    </row>
    <row r="261" spans="1:5" s="5" customFormat="1" ht="15.75">
      <c r="A261" s="16"/>
      <c r="B261" s="12"/>
      <c r="C261" s="12" t="s">
        <v>221</v>
      </c>
      <c r="D261" s="15" t="s">
        <v>222</v>
      </c>
      <c r="E261" s="14"/>
    </row>
    <row r="262" spans="1:5" s="5" customFormat="1" ht="15.75">
      <c r="A262" s="16"/>
      <c r="B262" s="12"/>
      <c r="C262" s="12" t="s">
        <v>114</v>
      </c>
      <c r="D262" s="15" t="s">
        <v>115</v>
      </c>
      <c r="E262" s="14">
        <v>2300</v>
      </c>
    </row>
    <row r="263" spans="1:5" s="5" customFormat="1" ht="15.75">
      <c r="A263" s="16"/>
      <c r="B263" s="12"/>
      <c r="C263" s="12" t="s">
        <v>150</v>
      </c>
      <c r="D263" s="15" t="s">
        <v>137</v>
      </c>
      <c r="E263" s="14">
        <v>3764</v>
      </c>
    </row>
    <row r="264" spans="1:5" s="5" customFormat="1" ht="15.75">
      <c r="A264" s="16"/>
      <c r="B264" s="12"/>
      <c r="C264" s="12" t="s">
        <v>223</v>
      </c>
      <c r="D264" s="15" t="s">
        <v>217</v>
      </c>
      <c r="E264" s="14">
        <v>21390</v>
      </c>
    </row>
    <row r="265" spans="1:5" s="5" customFormat="1" ht="15.75">
      <c r="A265" s="16"/>
      <c r="B265" s="12" t="s">
        <v>234</v>
      </c>
      <c r="C265" s="12"/>
      <c r="D265" s="13" t="s">
        <v>14</v>
      </c>
      <c r="E265" s="14">
        <f>E266</f>
        <v>8081</v>
      </c>
    </row>
    <row r="266" spans="1:5" s="5" customFormat="1" ht="15.75">
      <c r="A266" s="16"/>
      <c r="B266" s="12"/>
      <c r="C266" s="12" t="s">
        <v>114</v>
      </c>
      <c r="D266" s="15" t="s">
        <v>115</v>
      </c>
      <c r="E266" s="14">
        <v>8081</v>
      </c>
    </row>
    <row r="267" spans="1:5" s="5" customFormat="1" ht="15.75">
      <c r="A267" s="18">
        <v>851</v>
      </c>
      <c r="B267" s="9"/>
      <c r="C267" s="9"/>
      <c r="D267" s="10" t="s">
        <v>235</v>
      </c>
      <c r="E267" s="20">
        <f>E268+E270+E279</f>
        <v>50000</v>
      </c>
    </row>
    <row r="268" spans="1:5" s="5" customFormat="1" ht="15.75">
      <c r="A268" s="16"/>
      <c r="B268" s="12" t="s">
        <v>236</v>
      </c>
      <c r="C268" s="12"/>
      <c r="D268" s="13" t="s">
        <v>237</v>
      </c>
      <c r="E268" s="14">
        <f>SUM(E269:E269)</f>
        <v>2000</v>
      </c>
    </row>
    <row r="269" spans="1:5" s="5" customFormat="1" ht="31.5">
      <c r="A269" s="16"/>
      <c r="B269" s="12"/>
      <c r="C269" s="12" t="s">
        <v>238</v>
      </c>
      <c r="D269" s="15" t="s">
        <v>239</v>
      </c>
      <c r="E269" s="14">
        <v>2000</v>
      </c>
    </row>
    <row r="270" spans="1:5" s="5" customFormat="1" ht="15.75">
      <c r="A270" s="16"/>
      <c r="B270" s="12">
        <v>85154</v>
      </c>
      <c r="C270" s="12"/>
      <c r="D270" s="13" t="s">
        <v>240</v>
      </c>
      <c r="E270" s="14">
        <f>SUM(E271:E278)</f>
        <v>44712</v>
      </c>
    </row>
    <row r="271" spans="1:5" s="5" customFormat="1" ht="31.5">
      <c r="A271" s="16"/>
      <c r="B271" s="12"/>
      <c r="C271" s="12" t="s">
        <v>238</v>
      </c>
      <c r="D271" s="15" t="s">
        <v>239</v>
      </c>
      <c r="E271" s="14">
        <v>22000</v>
      </c>
    </row>
    <row r="272" spans="1:5" s="5" customFormat="1" ht="31.5">
      <c r="A272" s="16"/>
      <c r="B272" s="12"/>
      <c r="C272" s="12" t="s">
        <v>241</v>
      </c>
      <c r="D272" s="15" t="s">
        <v>242</v>
      </c>
      <c r="E272" s="14">
        <v>3700</v>
      </c>
    </row>
    <row r="273" spans="1:5" s="5" customFormat="1" ht="15.75">
      <c r="A273" s="16"/>
      <c r="B273" s="12"/>
      <c r="C273" s="12" t="s">
        <v>147</v>
      </c>
      <c r="D273" s="15" t="s">
        <v>228</v>
      </c>
      <c r="E273" s="14">
        <v>315</v>
      </c>
    </row>
    <row r="274" spans="1:5" s="5" customFormat="1" ht="15.75">
      <c r="A274" s="16"/>
      <c r="B274" s="12"/>
      <c r="C274" s="12" t="s">
        <v>148</v>
      </c>
      <c r="D274" s="15" t="s">
        <v>130</v>
      </c>
      <c r="E274" s="14">
        <v>45</v>
      </c>
    </row>
    <row r="275" spans="1:5" s="5" customFormat="1" ht="15.75">
      <c r="A275" s="16"/>
      <c r="B275" s="12"/>
      <c r="C275" s="12" t="s">
        <v>131</v>
      </c>
      <c r="D275" s="15" t="s">
        <v>162</v>
      </c>
      <c r="E275" s="14">
        <v>13660</v>
      </c>
    </row>
    <row r="276" spans="1:5" s="5" customFormat="1" ht="15.75">
      <c r="A276" s="16"/>
      <c r="B276" s="12"/>
      <c r="C276" s="12">
        <v>4300</v>
      </c>
      <c r="D276" s="15" t="s">
        <v>115</v>
      </c>
      <c r="E276" s="14">
        <v>3500</v>
      </c>
    </row>
    <row r="277" spans="1:5" s="5" customFormat="1" ht="15.75">
      <c r="A277" s="16"/>
      <c r="B277" s="12"/>
      <c r="C277" s="12">
        <v>4410</v>
      </c>
      <c r="D277" s="15" t="s">
        <v>136</v>
      </c>
      <c r="E277" s="14">
        <v>400</v>
      </c>
    </row>
    <row r="278" spans="1:5" s="5" customFormat="1" ht="31.5">
      <c r="A278" s="16"/>
      <c r="B278" s="12"/>
      <c r="C278" s="12" t="s">
        <v>181</v>
      </c>
      <c r="D278" s="15" t="s">
        <v>182</v>
      </c>
      <c r="E278" s="14">
        <v>1092</v>
      </c>
    </row>
    <row r="279" spans="1:5" s="5" customFormat="1" ht="15.75">
      <c r="A279" s="16"/>
      <c r="B279" s="12">
        <v>85158</v>
      </c>
      <c r="C279" s="12"/>
      <c r="D279" s="13" t="s">
        <v>243</v>
      </c>
      <c r="E279" s="14">
        <f>E280</f>
        <v>3288</v>
      </c>
    </row>
    <row r="280" spans="1:5" s="5" customFormat="1" ht="31.5">
      <c r="A280" s="16"/>
      <c r="B280" s="12"/>
      <c r="C280" s="12">
        <v>2310</v>
      </c>
      <c r="D280" s="15" t="s">
        <v>244</v>
      </c>
      <c r="E280" s="14">
        <v>3288</v>
      </c>
    </row>
    <row r="281" spans="1:5" s="5" customFormat="1" ht="15.75">
      <c r="A281" s="18">
        <v>852</v>
      </c>
      <c r="B281" s="9"/>
      <c r="C281" s="9"/>
      <c r="D281" s="10" t="s">
        <v>245</v>
      </c>
      <c r="E281" s="20">
        <f>E282+E284+E304+E306+E310+E312+E332+E334+E344</f>
        <v>4605436</v>
      </c>
    </row>
    <row r="282" spans="1:5" s="5" customFormat="1" ht="15.75">
      <c r="A282" s="16"/>
      <c r="B282" s="12" t="s">
        <v>246</v>
      </c>
      <c r="C282" s="12"/>
      <c r="D282" s="13" t="s">
        <v>247</v>
      </c>
      <c r="E282" s="14">
        <f>E283</f>
        <v>112300</v>
      </c>
    </row>
    <row r="283" spans="1:5" s="5" customFormat="1" ht="31.5">
      <c r="A283" s="16"/>
      <c r="B283" s="12"/>
      <c r="C283" s="12" t="s">
        <v>248</v>
      </c>
      <c r="D283" s="15" t="s">
        <v>249</v>
      </c>
      <c r="E283" s="14">
        <v>112300</v>
      </c>
    </row>
    <row r="284" spans="1:5" s="5" customFormat="1" ht="31.5">
      <c r="A284" s="18"/>
      <c r="B284" s="12" t="s">
        <v>250</v>
      </c>
      <c r="C284" s="12"/>
      <c r="D284" s="22" t="s">
        <v>307</v>
      </c>
      <c r="E284" s="14">
        <f>SUM(E285:E303)</f>
        <v>3121205</v>
      </c>
    </row>
    <row r="285" spans="1:5" s="5" customFormat="1" ht="31.5">
      <c r="A285" s="18"/>
      <c r="B285" s="12"/>
      <c r="C285" s="12" t="s">
        <v>330</v>
      </c>
      <c r="D285" s="112" t="s">
        <v>331</v>
      </c>
      <c r="E285" s="14">
        <v>10000</v>
      </c>
    </row>
    <row r="286" spans="1:5" s="5" customFormat="1" ht="15.75">
      <c r="A286" s="18"/>
      <c r="B286" s="12"/>
      <c r="C286" s="12" t="s">
        <v>125</v>
      </c>
      <c r="D286" s="15" t="s">
        <v>219</v>
      </c>
      <c r="E286" s="14">
        <v>240</v>
      </c>
    </row>
    <row r="287" spans="1:5" s="5" customFormat="1" ht="15.75">
      <c r="A287" s="18"/>
      <c r="B287" s="12"/>
      <c r="C287" s="12" t="s">
        <v>251</v>
      </c>
      <c r="D287" s="23" t="s">
        <v>252</v>
      </c>
      <c r="E287" s="14">
        <v>3018645</v>
      </c>
    </row>
    <row r="288" spans="1:5" s="5" customFormat="1" ht="15.75">
      <c r="A288" s="18"/>
      <c r="B288" s="12"/>
      <c r="C288" s="12" t="s">
        <v>146</v>
      </c>
      <c r="D288" s="23" t="s">
        <v>127</v>
      </c>
      <c r="E288" s="14">
        <v>56910</v>
      </c>
    </row>
    <row r="289" spans="1:5" s="5" customFormat="1" ht="15.75">
      <c r="A289" s="18"/>
      <c r="B289" s="12"/>
      <c r="C289" s="12" t="s">
        <v>165</v>
      </c>
      <c r="D289" s="23" t="s">
        <v>253</v>
      </c>
      <c r="E289" s="14">
        <v>4355</v>
      </c>
    </row>
    <row r="290" spans="1:5" s="5" customFormat="1" ht="15.75">
      <c r="A290" s="18"/>
      <c r="B290" s="12"/>
      <c r="C290" s="12" t="s">
        <v>147</v>
      </c>
      <c r="D290" s="23" t="s">
        <v>129</v>
      </c>
      <c r="E290" s="14">
        <v>9460</v>
      </c>
    </row>
    <row r="291" spans="1:5" s="5" customFormat="1" ht="15.75">
      <c r="A291" s="18"/>
      <c r="B291" s="12"/>
      <c r="C291" s="12" t="s">
        <v>148</v>
      </c>
      <c r="D291" s="23" t="s">
        <v>130</v>
      </c>
      <c r="E291" s="14">
        <v>1500</v>
      </c>
    </row>
    <row r="292" spans="1:5" s="5" customFormat="1" ht="15.75">
      <c r="A292" s="18"/>
      <c r="B292" s="12"/>
      <c r="C292" s="12" t="s">
        <v>131</v>
      </c>
      <c r="D292" s="15" t="s">
        <v>162</v>
      </c>
      <c r="E292" s="14">
        <v>2800</v>
      </c>
    </row>
    <row r="293" spans="1:5" s="5" customFormat="1" ht="15.75">
      <c r="A293" s="18"/>
      <c r="B293" s="12"/>
      <c r="C293" s="12" t="s">
        <v>153</v>
      </c>
      <c r="D293" s="23" t="s">
        <v>133</v>
      </c>
      <c r="E293" s="14">
        <v>3500</v>
      </c>
    </row>
    <row r="294" spans="1:5" s="5" customFormat="1" ht="15.75">
      <c r="A294" s="18"/>
      <c r="B294" s="12"/>
      <c r="C294" s="12" t="s">
        <v>221</v>
      </c>
      <c r="D294" s="15" t="s">
        <v>222</v>
      </c>
      <c r="E294" s="14">
        <v>140</v>
      </c>
    </row>
    <row r="295" spans="1:5" s="5" customFormat="1" ht="15.75">
      <c r="A295" s="18"/>
      <c r="B295" s="12"/>
      <c r="C295" s="12" t="s">
        <v>114</v>
      </c>
      <c r="D295" s="23" t="s">
        <v>115</v>
      </c>
      <c r="E295" s="14">
        <v>3670</v>
      </c>
    </row>
    <row r="296" spans="1:5" s="5" customFormat="1" ht="15.75">
      <c r="A296" s="18"/>
      <c r="B296" s="12"/>
      <c r="C296" s="12" t="s">
        <v>171</v>
      </c>
      <c r="D296" s="15" t="s">
        <v>172</v>
      </c>
      <c r="E296" s="14">
        <v>180</v>
      </c>
    </row>
    <row r="297" spans="1:5" s="5" customFormat="1" ht="15.75">
      <c r="A297" s="18"/>
      <c r="B297" s="12"/>
      <c r="C297" s="12" t="s">
        <v>175</v>
      </c>
      <c r="D297" s="15" t="s">
        <v>287</v>
      </c>
      <c r="E297" s="14">
        <v>1000</v>
      </c>
    </row>
    <row r="298" spans="1:5" s="5" customFormat="1" ht="15.75">
      <c r="A298" s="18"/>
      <c r="B298" s="12"/>
      <c r="C298" s="12" t="s">
        <v>192</v>
      </c>
      <c r="D298" s="15" t="s">
        <v>136</v>
      </c>
      <c r="E298" s="14">
        <v>200</v>
      </c>
    </row>
    <row r="299" spans="1:5" s="5" customFormat="1" ht="15.75">
      <c r="A299" s="18"/>
      <c r="B299" s="12"/>
      <c r="C299" s="12" t="s">
        <v>150</v>
      </c>
      <c r="D299" s="15" t="s">
        <v>137</v>
      </c>
      <c r="E299" s="14">
        <v>2355</v>
      </c>
    </row>
    <row r="300" spans="1:5" s="5" customFormat="1" ht="15.75">
      <c r="A300" s="18"/>
      <c r="B300" s="12"/>
      <c r="C300" s="12" t="s">
        <v>327</v>
      </c>
      <c r="D300" s="15" t="s">
        <v>28</v>
      </c>
      <c r="E300" s="14">
        <v>2000</v>
      </c>
    </row>
    <row r="301" spans="1:5" s="5" customFormat="1" ht="18" customHeight="1">
      <c r="A301" s="18"/>
      <c r="B301" s="12"/>
      <c r="C301" s="12" t="s">
        <v>179</v>
      </c>
      <c r="D301" s="15" t="s">
        <v>180</v>
      </c>
      <c r="E301" s="14">
        <v>750</v>
      </c>
    </row>
    <row r="302" spans="1:5" s="5" customFormat="1" ht="31.5">
      <c r="A302" s="18"/>
      <c r="B302" s="12"/>
      <c r="C302" s="12" t="s">
        <v>181</v>
      </c>
      <c r="D302" s="15" t="s">
        <v>182</v>
      </c>
      <c r="E302" s="14">
        <v>500</v>
      </c>
    </row>
    <row r="303" spans="1:5" s="5" customFormat="1" ht="15.75">
      <c r="A303" s="18"/>
      <c r="B303" s="12"/>
      <c r="C303" s="12" t="s">
        <v>183</v>
      </c>
      <c r="D303" s="15" t="s">
        <v>184</v>
      </c>
      <c r="E303" s="14">
        <v>3000</v>
      </c>
    </row>
    <row r="304" spans="1:5" s="5" customFormat="1" ht="31.5">
      <c r="A304" s="18"/>
      <c r="B304" s="12">
        <v>85213</v>
      </c>
      <c r="C304" s="12"/>
      <c r="D304" s="22" t="s">
        <v>103</v>
      </c>
      <c r="E304" s="14">
        <f>E305</f>
        <v>31813</v>
      </c>
    </row>
    <row r="305" spans="1:5" s="5" customFormat="1" ht="15.75">
      <c r="A305" s="18"/>
      <c r="B305" s="12"/>
      <c r="C305" s="12">
        <v>4130</v>
      </c>
      <c r="D305" s="23" t="s">
        <v>254</v>
      </c>
      <c r="E305" s="14">
        <v>31813</v>
      </c>
    </row>
    <row r="306" spans="1:5" s="5" customFormat="1" ht="15.75">
      <c r="A306" s="16"/>
      <c r="B306" s="12">
        <v>85214</v>
      </c>
      <c r="C306" s="12"/>
      <c r="D306" s="13" t="s">
        <v>104</v>
      </c>
      <c r="E306" s="14">
        <f>SUM(E307:E309)</f>
        <v>429425</v>
      </c>
    </row>
    <row r="307" spans="1:5" s="5" customFormat="1" ht="31.5">
      <c r="A307" s="16"/>
      <c r="B307" s="12"/>
      <c r="C307" s="12" t="s">
        <v>330</v>
      </c>
      <c r="D307" s="112" t="s">
        <v>331</v>
      </c>
      <c r="E307" s="14">
        <v>500</v>
      </c>
    </row>
    <row r="308" spans="1:5" s="5" customFormat="1" ht="15.75">
      <c r="A308" s="16"/>
      <c r="B308" s="12"/>
      <c r="C308" s="12">
        <v>3110</v>
      </c>
      <c r="D308" s="15" t="s">
        <v>252</v>
      </c>
      <c r="E308" s="14">
        <v>428825</v>
      </c>
    </row>
    <row r="309" spans="1:5" s="5" customFormat="1" ht="15.75">
      <c r="A309" s="16"/>
      <c r="B309" s="12"/>
      <c r="C309" s="12" t="s">
        <v>327</v>
      </c>
      <c r="D309" s="15" t="s">
        <v>28</v>
      </c>
      <c r="E309" s="14">
        <v>100</v>
      </c>
    </row>
    <row r="310" spans="1:5" s="5" customFormat="1" ht="15.75">
      <c r="A310" s="16"/>
      <c r="B310" s="12">
        <v>85215</v>
      </c>
      <c r="C310" s="12"/>
      <c r="D310" s="13" t="s">
        <v>255</v>
      </c>
      <c r="E310" s="14">
        <f>E311</f>
        <v>25000</v>
      </c>
    </row>
    <row r="311" spans="1:5" s="5" customFormat="1" ht="15.75">
      <c r="A311" s="16"/>
      <c r="B311" s="12"/>
      <c r="C311" s="12">
        <v>3110</v>
      </c>
      <c r="D311" s="15" t="s">
        <v>252</v>
      </c>
      <c r="E311" s="14">
        <v>25000</v>
      </c>
    </row>
    <row r="312" spans="1:5" s="5" customFormat="1" ht="15.75">
      <c r="A312" s="16"/>
      <c r="B312" s="12">
        <v>85219</v>
      </c>
      <c r="C312" s="12"/>
      <c r="D312" s="13" t="s">
        <v>106</v>
      </c>
      <c r="E312" s="14">
        <f>SUM(E313:E331)</f>
        <v>305878</v>
      </c>
    </row>
    <row r="313" spans="1:5" s="5" customFormat="1" ht="15.75">
      <c r="A313" s="16"/>
      <c r="B313" s="12"/>
      <c r="C313" s="12">
        <v>3020</v>
      </c>
      <c r="D313" s="15" t="s">
        <v>219</v>
      </c>
      <c r="E313" s="14">
        <v>950</v>
      </c>
    </row>
    <row r="314" spans="1:5" s="5" customFormat="1" ht="15.75">
      <c r="A314" s="16"/>
      <c r="B314" s="12"/>
      <c r="C314" s="12">
        <v>4010</v>
      </c>
      <c r="D314" s="15" t="s">
        <v>127</v>
      </c>
      <c r="E314" s="14">
        <v>199064</v>
      </c>
    </row>
    <row r="315" spans="1:5" s="5" customFormat="1" ht="15.75">
      <c r="A315" s="16"/>
      <c r="B315" s="12"/>
      <c r="C315" s="12">
        <v>4040</v>
      </c>
      <c r="D315" s="15" t="s">
        <v>128</v>
      </c>
      <c r="E315" s="14">
        <v>18484</v>
      </c>
    </row>
    <row r="316" spans="1:5" s="5" customFormat="1" ht="15.75">
      <c r="A316" s="16"/>
      <c r="B316" s="12"/>
      <c r="C316" s="12">
        <v>4110</v>
      </c>
      <c r="D316" s="15" t="s">
        <v>129</v>
      </c>
      <c r="E316" s="14">
        <v>33589</v>
      </c>
    </row>
    <row r="317" spans="1:5" s="5" customFormat="1" ht="15.75">
      <c r="A317" s="16"/>
      <c r="B317" s="12"/>
      <c r="C317" s="12">
        <v>4120</v>
      </c>
      <c r="D317" s="15" t="s">
        <v>130</v>
      </c>
      <c r="E317" s="14">
        <v>5328</v>
      </c>
    </row>
    <row r="318" spans="1:5" s="5" customFormat="1" ht="15.75">
      <c r="A318" s="16"/>
      <c r="B318" s="12"/>
      <c r="C318" s="12" t="s">
        <v>131</v>
      </c>
      <c r="D318" s="15" t="s">
        <v>162</v>
      </c>
      <c r="E318" s="14">
        <v>7200</v>
      </c>
    </row>
    <row r="319" spans="1:5" s="5" customFormat="1" ht="15.75">
      <c r="A319" s="16"/>
      <c r="B319" s="12"/>
      <c r="C319" s="12">
        <v>4210</v>
      </c>
      <c r="D319" s="15" t="s">
        <v>133</v>
      </c>
      <c r="E319" s="14">
        <v>8500</v>
      </c>
    </row>
    <row r="320" spans="1:5" s="5" customFormat="1" ht="15.75">
      <c r="A320" s="16"/>
      <c r="B320" s="12"/>
      <c r="C320" s="12">
        <v>4260</v>
      </c>
      <c r="D320" s="15" t="s">
        <v>134</v>
      </c>
      <c r="E320" s="14">
        <v>8000</v>
      </c>
    </row>
    <row r="321" spans="1:5" s="5" customFormat="1" ht="15.75">
      <c r="A321" s="16"/>
      <c r="B321" s="12"/>
      <c r="C321" s="12" t="s">
        <v>154</v>
      </c>
      <c r="D321" s="15" t="s">
        <v>135</v>
      </c>
      <c r="E321" s="14">
        <v>0</v>
      </c>
    </row>
    <row r="322" spans="1:5" s="5" customFormat="1" ht="15.75">
      <c r="A322" s="16"/>
      <c r="B322" s="12"/>
      <c r="C322" s="12" t="s">
        <v>221</v>
      </c>
      <c r="D322" s="15" t="s">
        <v>222</v>
      </c>
      <c r="E322" s="14">
        <v>420</v>
      </c>
    </row>
    <row r="323" spans="1:5" s="5" customFormat="1" ht="15.75">
      <c r="A323" s="16"/>
      <c r="B323" s="12"/>
      <c r="C323" s="12">
        <v>4300</v>
      </c>
      <c r="D323" s="15" t="s">
        <v>115</v>
      </c>
      <c r="E323" s="14">
        <v>8186</v>
      </c>
    </row>
    <row r="324" spans="1:5" s="5" customFormat="1" ht="15.75">
      <c r="A324" s="16"/>
      <c r="B324" s="12"/>
      <c r="C324" s="12" t="s">
        <v>171</v>
      </c>
      <c r="D324" s="15" t="s">
        <v>172</v>
      </c>
      <c r="E324" s="14">
        <v>720</v>
      </c>
    </row>
    <row r="325" spans="1:5" s="5" customFormat="1" ht="15" customHeight="1">
      <c r="A325" s="16"/>
      <c r="B325" s="12"/>
      <c r="C325" s="12" t="s">
        <v>175</v>
      </c>
      <c r="D325" s="15" t="s">
        <v>176</v>
      </c>
      <c r="E325" s="14">
        <v>2000</v>
      </c>
    </row>
    <row r="326" spans="1:5" s="5" customFormat="1" ht="15.75">
      <c r="A326" s="16"/>
      <c r="B326" s="12"/>
      <c r="C326" s="12">
        <v>4410</v>
      </c>
      <c r="D326" s="15" t="s">
        <v>136</v>
      </c>
      <c r="E326" s="14">
        <v>1600</v>
      </c>
    </row>
    <row r="327" spans="1:5" s="5" customFormat="1" ht="15.75">
      <c r="A327" s="16"/>
      <c r="B327" s="12"/>
      <c r="C327" s="12">
        <v>4430</v>
      </c>
      <c r="D327" s="15" t="s">
        <v>256</v>
      </c>
      <c r="E327" s="14">
        <v>900</v>
      </c>
    </row>
    <row r="328" spans="1:5" s="5" customFormat="1" ht="15.75">
      <c r="A328" s="16"/>
      <c r="B328" s="12"/>
      <c r="C328" s="12">
        <v>4440</v>
      </c>
      <c r="D328" s="15" t="s">
        <v>137</v>
      </c>
      <c r="E328" s="14">
        <v>6437</v>
      </c>
    </row>
    <row r="329" spans="1:5" s="5" customFormat="1" ht="17.25" customHeight="1">
      <c r="A329" s="16"/>
      <c r="B329" s="12"/>
      <c r="C329" s="12" t="s">
        <v>179</v>
      </c>
      <c r="D329" s="15" t="s">
        <v>180</v>
      </c>
      <c r="E329" s="14">
        <v>1500</v>
      </c>
    </row>
    <row r="330" spans="1:5" s="5" customFormat="1" ht="31.5">
      <c r="A330" s="16"/>
      <c r="B330" s="12"/>
      <c r="C330" s="12" t="s">
        <v>181</v>
      </c>
      <c r="D330" s="15" t="s">
        <v>182</v>
      </c>
      <c r="E330" s="14">
        <v>1500</v>
      </c>
    </row>
    <row r="331" spans="1:5" s="5" customFormat="1" ht="15.75">
      <c r="A331" s="16"/>
      <c r="B331" s="12"/>
      <c r="C331" s="12" t="s">
        <v>183</v>
      </c>
      <c r="D331" s="15" t="s">
        <v>184</v>
      </c>
      <c r="E331" s="14">
        <v>1500</v>
      </c>
    </row>
    <row r="332" spans="1:5" s="5" customFormat="1" ht="31.5">
      <c r="A332" s="16"/>
      <c r="B332" s="12" t="s">
        <v>257</v>
      </c>
      <c r="C332" s="12"/>
      <c r="D332" s="13" t="s">
        <v>258</v>
      </c>
      <c r="E332" s="14">
        <f>E333</f>
        <v>8000</v>
      </c>
    </row>
    <row r="333" spans="1:5" s="5" customFormat="1" ht="15.75">
      <c r="A333" s="16"/>
      <c r="B333" s="12"/>
      <c r="C333" s="12" t="s">
        <v>251</v>
      </c>
      <c r="D333" s="15" t="s">
        <v>252</v>
      </c>
      <c r="E333" s="14">
        <v>8000</v>
      </c>
    </row>
    <row r="334" spans="1:5" s="5" customFormat="1" ht="15.75">
      <c r="A334" s="16"/>
      <c r="B334" s="12">
        <v>85228</v>
      </c>
      <c r="C334" s="12"/>
      <c r="D334" s="13" t="s">
        <v>259</v>
      </c>
      <c r="E334" s="14">
        <f>SUM(E335:E343)</f>
        <v>184871</v>
      </c>
    </row>
    <row r="335" spans="1:5" s="5" customFormat="1" ht="15.75">
      <c r="A335" s="16"/>
      <c r="B335" s="12"/>
      <c r="C335" s="12">
        <v>3020</v>
      </c>
      <c r="D335" s="15" t="s">
        <v>219</v>
      </c>
      <c r="E335" s="14">
        <v>1810</v>
      </c>
    </row>
    <row r="336" spans="1:5" s="5" customFormat="1" ht="15.75">
      <c r="A336" s="16"/>
      <c r="B336" s="12"/>
      <c r="C336" s="12">
        <v>4010</v>
      </c>
      <c r="D336" s="15" t="s">
        <v>127</v>
      </c>
      <c r="E336" s="14">
        <v>140293</v>
      </c>
    </row>
    <row r="337" spans="1:5" s="5" customFormat="1" ht="15.75">
      <c r="A337" s="16"/>
      <c r="B337" s="12"/>
      <c r="C337" s="12">
        <v>4040</v>
      </c>
      <c r="D337" s="15" t="s">
        <v>128</v>
      </c>
      <c r="E337" s="14">
        <v>10138</v>
      </c>
    </row>
    <row r="338" spans="1:5" s="5" customFormat="1" ht="15.75">
      <c r="A338" s="16"/>
      <c r="B338" s="12"/>
      <c r="C338" s="12">
        <v>4110</v>
      </c>
      <c r="D338" s="15" t="s">
        <v>129</v>
      </c>
      <c r="E338" s="14">
        <v>22134</v>
      </c>
    </row>
    <row r="339" spans="1:5" s="5" customFormat="1" ht="15.75">
      <c r="A339" s="16"/>
      <c r="B339" s="12"/>
      <c r="C339" s="12">
        <v>4120</v>
      </c>
      <c r="D339" s="15" t="s">
        <v>130</v>
      </c>
      <c r="E339" s="14">
        <v>3513</v>
      </c>
    </row>
    <row r="340" spans="1:5" s="5" customFormat="1" ht="15.75">
      <c r="A340" s="16"/>
      <c r="B340" s="12"/>
      <c r="C340" s="12">
        <v>4210</v>
      </c>
      <c r="D340" s="15" t="s">
        <v>133</v>
      </c>
      <c r="E340" s="14">
        <v>200</v>
      </c>
    </row>
    <row r="341" spans="1:5" s="5" customFormat="1" ht="15.75">
      <c r="A341" s="16"/>
      <c r="B341" s="12"/>
      <c r="C341" s="12" t="s">
        <v>221</v>
      </c>
      <c r="D341" s="15" t="s">
        <v>222</v>
      </c>
      <c r="E341" s="14">
        <v>350</v>
      </c>
    </row>
    <row r="342" spans="1:5" s="5" customFormat="1" ht="15.75">
      <c r="A342" s="16"/>
      <c r="B342" s="12"/>
      <c r="C342" s="12">
        <v>4410</v>
      </c>
      <c r="D342" s="15" t="s">
        <v>136</v>
      </c>
      <c r="E342" s="14">
        <v>310</v>
      </c>
    </row>
    <row r="343" spans="1:5" s="5" customFormat="1" ht="15.75">
      <c r="A343" s="16"/>
      <c r="B343" s="12"/>
      <c r="C343" s="12">
        <v>4440</v>
      </c>
      <c r="D343" s="15" t="s">
        <v>137</v>
      </c>
      <c r="E343" s="14">
        <v>6123</v>
      </c>
    </row>
    <row r="344" spans="1:5" s="5" customFormat="1" ht="15.75">
      <c r="A344" s="16"/>
      <c r="B344" s="12">
        <v>85295</v>
      </c>
      <c r="C344" s="12"/>
      <c r="D344" s="13" t="s">
        <v>14</v>
      </c>
      <c r="E344" s="14">
        <f>SUM(E345:E346)</f>
        <v>386944</v>
      </c>
    </row>
    <row r="345" spans="1:5" s="5" customFormat="1" ht="15.75">
      <c r="A345" s="16"/>
      <c r="B345" s="12"/>
      <c r="C345" s="12">
        <v>3110</v>
      </c>
      <c r="D345" s="15" t="s">
        <v>252</v>
      </c>
      <c r="E345" s="14">
        <v>103351</v>
      </c>
    </row>
    <row r="346" spans="1:5" s="5" customFormat="1" ht="15.75">
      <c r="A346" s="16"/>
      <c r="B346" s="12"/>
      <c r="C346" s="12" t="s">
        <v>332</v>
      </c>
      <c r="D346" s="23" t="s">
        <v>115</v>
      </c>
      <c r="E346" s="14">
        <v>283593</v>
      </c>
    </row>
    <row r="347" spans="1:5" s="5" customFormat="1" ht="15.75">
      <c r="A347" s="18">
        <v>854</v>
      </c>
      <c r="B347" s="9"/>
      <c r="C347" s="9"/>
      <c r="D347" s="10" t="s">
        <v>260</v>
      </c>
      <c r="E347" s="20">
        <f>E348+E362</f>
        <v>225551</v>
      </c>
    </row>
    <row r="348" spans="1:5" s="5" customFormat="1" ht="15.75">
      <c r="A348" s="16"/>
      <c r="B348" s="12">
        <v>85401</v>
      </c>
      <c r="C348" s="12"/>
      <c r="D348" s="13" t="s">
        <v>261</v>
      </c>
      <c r="E348" s="14">
        <f>SUM(E349:E361)</f>
        <v>224095</v>
      </c>
    </row>
    <row r="349" spans="1:5" s="5" customFormat="1" ht="15.75">
      <c r="A349" s="16"/>
      <c r="B349" s="12"/>
      <c r="C349" s="12">
        <v>3020</v>
      </c>
      <c r="D349" s="15" t="s">
        <v>219</v>
      </c>
      <c r="E349" s="14">
        <v>16605</v>
      </c>
    </row>
    <row r="350" spans="1:5" s="5" customFormat="1" ht="15.75">
      <c r="A350" s="16"/>
      <c r="B350" s="12"/>
      <c r="C350" s="12">
        <v>4010</v>
      </c>
      <c r="D350" s="15" t="s">
        <v>127</v>
      </c>
      <c r="E350" s="14">
        <v>146796</v>
      </c>
    </row>
    <row r="351" spans="1:5" s="5" customFormat="1" ht="15.75">
      <c r="A351" s="16"/>
      <c r="B351" s="12"/>
      <c r="C351" s="12">
        <v>4040</v>
      </c>
      <c r="D351" s="15" t="s">
        <v>128</v>
      </c>
      <c r="E351" s="14">
        <v>13682</v>
      </c>
    </row>
    <row r="352" spans="1:5" s="5" customFormat="1" ht="15.75">
      <c r="A352" s="16"/>
      <c r="B352" s="12"/>
      <c r="C352" s="12">
        <v>4110</v>
      </c>
      <c r="D352" s="15" t="s">
        <v>129</v>
      </c>
      <c r="E352" s="14">
        <v>26936</v>
      </c>
    </row>
    <row r="353" spans="1:5" s="5" customFormat="1" ht="15.75">
      <c r="A353" s="16"/>
      <c r="B353" s="12"/>
      <c r="C353" s="12">
        <v>4120</v>
      </c>
      <c r="D353" s="15" t="s">
        <v>130</v>
      </c>
      <c r="E353" s="14">
        <v>4314</v>
      </c>
    </row>
    <row r="354" spans="1:5" s="5" customFormat="1" ht="15.75">
      <c r="A354" s="16"/>
      <c r="B354" s="12"/>
      <c r="C354" s="12" t="s">
        <v>131</v>
      </c>
      <c r="D354" s="15" t="s">
        <v>162</v>
      </c>
      <c r="E354" s="14">
        <v>240</v>
      </c>
    </row>
    <row r="355" spans="1:5" s="5" customFormat="1" ht="15.75">
      <c r="A355" s="16"/>
      <c r="B355" s="12"/>
      <c r="C355" s="12">
        <v>4210</v>
      </c>
      <c r="D355" s="15" t="s">
        <v>133</v>
      </c>
      <c r="E355" s="14">
        <v>2400</v>
      </c>
    </row>
    <row r="356" spans="1:5" s="5" customFormat="1" ht="15.75">
      <c r="A356" s="16"/>
      <c r="B356" s="12"/>
      <c r="C356" s="12">
        <v>4240</v>
      </c>
      <c r="D356" s="15" t="s">
        <v>229</v>
      </c>
      <c r="E356" s="14">
        <v>1950</v>
      </c>
    </row>
    <row r="357" spans="1:5" s="5" customFormat="1" ht="15.75">
      <c r="A357" s="16"/>
      <c r="B357" s="12"/>
      <c r="C357" s="12" t="s">
        <v>221</v>
      </c>
      <c r="D357" s="15" t="s">
        <v>222</v>
      </c>
      <c r="E357" s="14">
        <v>250</v>
      </c>
    </row>
    <row r="358" spans="1:5" s="5" customFormat="1" ht="15.75">
      <c r="A358" s="16"/>
      <c r="B358" s="12"/>
      <c r="C358" s="12" t="s">
        <v>192</v>
      </c>
      <c r="D358" s="15" t="s">
        <v>136</v>
      </c>
      <c r="E358" s="14">
        <v>100</v>
      </c>
    </row>
    <row r="359" spans="1:5" s="5" customFormat="1" ht="15.75">
      <c r="A359" s="16"/>
      <c r="B359" s="12"/>
      <c r="C359" s="12">
        <v>4440</v>
      </c>
      <c r="D359" s="15" t="s">
        <v>137</v>
      </c>
      <c r="E359" s="14">
        <v>10622</v>
      </c>
    </row>
    <row r="360" spans="1:5" s="5" customFormat="1" ht="31.5">
      <c r="A360" s="16"/>
      <c r="B360" s="12"/>
      <c r="C360" s="12" t="s">
        <v>181</v>
      </c>
      <c r="D360" s="15" t="s">
        <v>182</v>
      </c>
      <c r="E360" s="14">
        <v>100</v>
      </c>
    </row>
    <row r="361" spans="1:5" s="5" customFormat="1" ht="15.75">
      <c r="A361" s="16"/>
      <c r="B361" s="12"/>
      <c r="C361" s="12" t="s">
        <v>183</v>
      </c>
      <c r="D361" s="15" t="s">
        <v>184</v>
      </c>
      <c r="E361" s="14">
        <v>100</v>
      </c>
    </row>
    <row r="362" spans="1:5" s="5" customFormat="1" ht="15.75">
      <c r="A362" s="16"/>
      <c r="B362" s="12" t="s">
        <v>262</v>
      </c>
      <c r="C362" s="12"/>
      <c r="D362" s="15" t="s">
        <v>232</v>
      </c>
      <c r="E362" s="14">
        <f>SUM(E363:E364)</f>
        <v>1456</v>
      </c>
    </row>
    <row r="363" spans="1:5" s="5" customFormat="1" ht="15.75">
      <c r="A363" s="16"/>
      <c r="B363" s="12"/>
      <c r="C363" s="12" t="s">
        <v>192</v>
      </c>
      <c r="D363" s="15" t="s">
        <v>263</v>
      </c>
      <c r="E363" s="14">
        <v>150</v>
      </c>
    </row>
    <row r="364" spans="1:5" s="5" customFormat="1" ht="17.25" customHeight="1">
      <c r="A364" s="16"/>
      <c r="B364" s="12"/>
      <c r="C364" s="12" t="s">
        <v>179</v>
      </c>
      <c r="D364" s="15" t="s">
        <v>180</v>
      </c>
      <c r="E364" s="14">
        <v>1306</v>
      </c>
    </row>
    <row r="365" spans="1:5" s="5" customFormat="1" ht="15.75">
      <c r="A365" s="18">
        <v>900</v>
      </c>
      <c r="B365" s="9"/>
      <c r="C365" s="9"/>
      <c r="D365" s="10" t="s">
        <v>264</v>
      </c>
      <c r="E365" s="20">
        <f>E366+E369+E371+E375+E379</f>
        <v>6051974</v>
      </c>
    </row>
    <row r="366" spans="1:5" s="5" customFormat="1" ht="15.75">
      <c r="A366" s="16"/>
      <c r="B366" s="12">
        <v>90001</v>
      </c>
      <c r="C366" s="12"/>
      <c r="D366" s="13" t="s">
        <v>265</v>
      </c>
      <c r="E366" s="14">
        <f>SUM(E367:E368)</f>
        <v>5162374</v>
      </c>
    </row>
    <row r="367" spans="1:5" s="5" customFormat="1" ht="15.75">
      <c r="A367" s="16"/>
      <c r="B367" s="12"/>
      <c r="C367" s="12" t="s">
        <v>120</v>
      </c>
      <c r="D367" s="15" t="s">
        <v>151</v>
      </c>
      <c r="E367" s="14">
        <v>3097424</v>
      </c>
    </row>
    <row r="368" spans="1:5" s="5" customFormat="1" ht="15.75">
      <c r="A368" s="16"/>
      <c r="B368" s="12"/>
      <c r="C368" s="12" t="s">
        <v>121</v>
      </c>
      <c r="D368" s="15" t="s">
        <v>151</v>
      </c>
      <c r="E368" s="14">
        <v>2064950</v>
      </c>
    </row>
    <row r="369" spans="1:5" s="5" customFormat="1" ht="15.75">
      <c r="A369" s="16"/>
      <c r="B369" s="12" t="s">
        <v>333</v>
      </c>
      <c r="C369" s="12"/>
      <c r="D369" s="108" t="s">
        <v>334</v>
      </c>
      <c r="E369" s="14">
        <f>E370</f>
        <v>8000</v>
      </c>
    </row>
    <row r="370" spans="1:5" s="5" customFormat="1" ht="15.75">
      <c r="A370" s="16"/>
      <c r="B370" s="12"/>
      <c r="C370" s="12" t="s">
        <v>114</v>
      </c>
      <c r="D370" s="15" t="s">
        <v>115</v>
      </c>
      <c r="E370" s="14">
        <v>8000</v>
      </c>
    </row>
    <row r="371" spans="1:5" s="5" customFormat="1" ht="15.75">
      <c r="A371" s="16"/>
      <c r="B371" s="12">
        <v>90003</v>
      </c>
      <c r="C371" s="12"/>
      <c r="D371" s="13" t="s">
        <v>266</v>
      </c>
      <c r="E371" s="14">
        <f>SUM(E372:E374)</f>
        <v>67100</v>
      </c>
    </row>
    <row r="372" spans="1:5" s="5" customFormat="1" ht="15.75">
      <c r="A372" s="16"/>
      <c r="B372" s="12"/>
      <c r="C372" s="12" t="s">
        <v>153</v>
      </c>
      <c r="D372" s="15" t="s">
        <v>133</v>
      </c>
      <c r="E372" s="14">
        <v>2500</v>
      </c>
    </row>
    <row r="373" spans="1:5" s="5" customFormat="1" ht="15.75">
      <c r="A373" s="16"/>
      <c r="B373" s="12"/>
      <c r="C373" s="12">
        <v>4300</v>
      </c>
      <c r="D373" s="15" t="s">
        <v>115</v>
      </c>
      <c r="E373" s="14">
        <v>51700</v>
      </c>
    </row>
    <row r="374" spans="1:5" s="5" customFormat="1" ht="15.75">
      <c r="A374" s="16"/>
      <c r="B374" s="12"/>
      <c r="C374" s="12">
        <v>4430</v>
      </c>
      <c r="D374" s="15" t="s">
        <v>256</v>
      </c>
      <c r="E374" s="14">
        <v>12900</v>
      </c>
    </row>
    <row r="375" spans="1:5" s="5" customFormat="1" ht="15.75">
      <c r="A375" s="16"/>
      <c r="B375" s="12">
        <v>90015</v>
      </c>
      <c r="C375" s="12"/>
      <c r="D375" s="13" t="s">
        <v>267</v>
      </c>
      <c r="E375" s="14">
        <f>SUM(E376:E378)</f>
        <v>800400</v>
      </c>
    </row>
    <row r="376" spans="1:5" s="5" customFormat="1" ht="15.75">
      <c r="A376" s="16"/>
      <c r="B376" s="12"/>
      <c r="C376" s="12">
        <v>4260</v>
      </c>
      <c r="D376" s="15" t="s">
        <v>134</v>
      </c>
      <c r="E376" s="14">
        <v>330000</v>
      </c>
    </row>
    <row r="377" spans="1:5" s="5" customFormat="1" ht="15.75">
      <c r="A377" s="16"/>
      <c r="B377" s="12"/>
      <c r="C377" s="12">
        <v>4270</v>
      </c>
      <c r="D377" s="15" t="s">
        <v>135</v>
      </c>
      <c r="E377" s="14">
        <v>296600</v>
      </c>
    </row>
    <row r="378" spans="1:5" s="5" customFormat="1" ht="15.75">
      <c r="A378" s="16"/>
      <c r="B378" s="12"/>
      <c r="C378" s="12">
        <v>6050</v>
      </c>
      <c r="D378" s="15" t="s">
        <v>151</v>
      </c>
      <c r="E378" s="14">
        <v>173800</v>
      </c>
    </row>
    <row r="379" spans="1:5" s="5" customFormat="1" ht="15.75">
      <c r="A379" s="16"/>
      <c r="B379" s="12">
        <v>90095</v>
      </c>
      <c r="C379" s="12"/>
      <c r="D379" s="13" t="s">
        <v>14</v>
      </c>
      <c r="E379" s="14">
        <f>SUM(E380:E382)</f>
        <v>14100</v>
      </c>
    </row>
    <row r="380" spans="1:5" s="5" customFormat="1" ht="15.75">
      <c r="A380" s="16"/>
      <c r="B380" s="12"/>
      <c r="C380" s="12">
        <v>4210</v>
      </c>
      <c r="D380" s="15" t="s">
        <v>133</v>
      </c>
      <c r="E380" s="14">
        <v>300</v>
      </c>
    </row>
    <row r="381" spans="1:5" s="5" customFormat="1" ht="15.75">
      <c r="A381" s="16"/>
      <c r="B381" s="12"/>
      <c r="C381" s="12">
        <v>4270</v>
      </c>
      <c r="D381" s="15" t="s">
        <v>135</v>
      </c>
      <c r="E381" s="14">
        <v>1500</v>
      </c>
    </row>
    <row r="382" spans="1:5" s="5" customFormat="1" ht="15.75">
      <c r="A382" s="16"/>
      <c r="B382" s="12"/>
      <c r="C382" s="12">
        <v>4300</v>
      </c>
      <c r="D382" s="15" t="s">
        <v>115</v>
      </c>
      <c r="E382" s="14">
        <v>12300</v>
      </c>
    </row>
    <row r="383" spans="1:5" s="5" customFormat="1" ht="15.75">
      <c r="A383" s="18">
        <v>921</v>
      </c>
      <c r="B383" s="9"/>
      <c r="C383" s="9"/>
      <c r="D383" s="10" t="s">
        <v>268</v>
      </c>
      <c r="E383" s="20">
        <f>E384</f>
        <v>370000</v>
      </c>
    </row>
    <row r="384" spans="1:5" s="5" customFormat="1" ht="15.75">
      <c r="A384" s="16"/>
      <c r="B384" s="12">
        <v>92109</v>
      </c>
      <c r="C384" s="12"/>
      <c r="D384" s="22" t="s">
        <v>269</v>
      </c>
      <c r="E384" s="14">
        <f>E385</f>
        <v>370000</v>
      </c>
    </row>
    <row r="385" spans="1:5" s="5" customFormat="1" ht="23.25" customHeight="1">
      <c r="A385" s="16"/>
      <c r="B385" s="12"/>
      <c r="C385" s="12" t="s">
        <v>270</v>
      </c>
      <c r="D385" s="23" t="s">
        <v>271</v>
      </c>
      <c r="E385" s="14">
        <v>370000</v>
      </c>
    </row>
    <row r="386" spans="1:5" s="5" customFormat="1" ht="15.75">
      <c r="A386" s="18">
        <v>926</v>
      </c>
      <c r="B386" s="9"/>
      <c r="C386" s="9"/>
      <c r="D386" s="113" t="s">
        <v>309</v>
      </c>
      <c r="E386" s="20">
        <f>E387+E389</f>
        <v>1272500</v>
      </c>
    </row>
    <row r="387" spans="1:5" s="5" customFormat="1" ht="15.75">
      <c r="A387" s="16"/>
      <c r="B387" s="12" t="s">
        <v>335</v>
      </c>
      <c r="C387" s="12"/>
      <c r="D387" s="22" t="s">
        <v>315</v>
      </c>
      <c r="E387" s="14">
        <f>SUM(E388:E388)</f>
        <v>1266000</v>
      </c>
    </row>
    <row r="388" spans="1:5" s="5" customFormat="1" ht="15.75">
      <c r="A388" s="16"/>
      <c r="B388" s="12"/>
      <c r="C388" s="12" t="s">
        <v>152</v>
      </c>
      <c r="D388" s="15" t="s">
        <v>151</v>
      </c>
      <c r="E388" s="14">
        <v>1266000</v>
      </c>
    </row>
    <row r="389" spans="1:5" s="5" customFormat="1" ht="15.75">
      <c r="A389" s="16"/>
      <c r="B389" s="12" t="s">
        <v>336</v>
      </c>
      <c r="C389" s="12"/>
      <c r="D389" s="13" t="s">
        <v>14</v>
      </c>
      <c r="E389" s="14">
        <f>SUM(E390:E392)</f>
        <v>6500</v>
      </c>
    </row>
    <row r="390" spans="1:5" s="5" customFormat="1" ht="15.75">
      <c r="A390" s="16"/>
      <c r="B390" s="12"/>
      <c r="C390" s="12" t="s">
        <v>153</v>
      </c>
      <c r="D390" s="15" t="s">
        <v>133</v>
      </c>
      <c r="E390" s="14">
        <v>5000</v>
      </c>
    </row>
    <row r="391" spans="1:5" s="5" customFormat="1" ht="15.75">
      <c r="A391" s="16"/>
      <c r="B391" s="12"/>
      <c r="C391" s="12" t="s">
        <v>114</v>
      </c>
      <c r="D391" s="15" t="s">
        <v>115</v>
      </c>
      <c r="E391" s="14">
        <v>1000</v>
      </c>
    </row>
    <row r="392" spans="1:5" s="5" customFormat="1" ht="15.75">
      <c r="A392" s="16"/>
      <c r="B392" s="12"/>
      <c r="C392" s="12" t="s">
        <v>122</v>
      </c>
      <c r="D392" s="15" t="s">
        <v>256</v>
      </c>
      <c r="E392" s="14">
        <v>500</v>
      </c>
    </row>
    <row r="393" spans="1:5" s="27" customFormat="1" ht="30.75" customHeight="1">
      <c r="A393" s="129" t="s">
        <v>272</v>
      </c>
      <c r="B393" s="130"/>
      <c r="C393" s="130"/>
      <c r="D393" s="131"/>
      <c r="E393" s="20">
        <f>E9+E19+E35+E52+E63+E72+E118+E132+E159+E167+E173+E176+E179+E267+E281+E347+E365+E383+E386</f>
        <v>29958630</v>
      </c>
    </row>
  </sheetData>
  <mergeCells count="7">
    <mergeCell ref="A2:D2"/>
    <mergeCell ref="E5:E7"/>
    <mergeCell ref="A393:D393"/>
    <mergeCell ref="C5:C7"/>
    <mergeCell ref="A5:A7"/>
    <mergeCell ref="D5:D7"/>
    <mergeCell ref="B5:B7"/>
  </mergeCells>
  <printOptions horizontalCentered="1"/>
  <pageMargins left="0.1968503937007874" right="0.1968503937007874" top="0.5118110236220472" bottom="0.3937007874015748" header="0.5118110236220472" footer="0.39"/>
  <pageSetup fitToHeight="0" horizontalDpi="600" verticalDpi="600" orientation="portrait" paperSize="9" scale="79" r:id="rId2"/>
  <rowBreaks count="6" manualBreakCount="6">
    <brk id="58" max="255" man="1"/>
    <brk id="117" max="255" man="1"/>
    <brk id="172" max="255" man="1"/>
    <brk id="231" max="255" man="1"/>
    <brk id="283" max="255" man="1"/>
    <brk id="3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1">
      <selection activeCell="I43" sqref="I43:I49"/>
    </sheetView>
  </sheetViews>
  <sheetFormatPr defaultColWidth="9.00390625" defaultRowHeight="12.75"/>
  <cols>
    <col min="1" max="1" width="8.00390625" style="0" customWidth="1"/>
    <col min="2" max="2" width="5.875" style="0" customWidth="1"/>
    <col min="3" max="3" width="58.875" style="0" customWidth="1"/>
    <col min="4" max="4" width="18.625" style="0" customWidth="1"/>
    <col min="5" max="5" width="18.75390625" style="0" customWidth="1"/>
    <col min="6" max="6" width="18.875" style="0" customWidth="1"/>
    <col min="7" max="7" width="16.875" style="0" customWidth="1"/>
    <col min="8" max="8" width="20.25390625" style="0" customWidth="1"/>
    <col min="9" max="9" width="19.125" style="0" customWidth="1"/>
  </cols>
  <sheetData>
    <row r="1" spans="8:9" ht="70.5" customHeight="1">
      <c r="H1" s="64"/>
      <c r="I1" s="65" t="s">
        <v>341</v>
      </c>
    </row>
    <row r="2" spans="1:9" ht="15.75">
      <c r="A2" s="149" t="s">
        <v>274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s="30" customFormat="1" ht="15.75">
      <c r="A4" s="150" t="s">
        <v>275</v>
      </c>
      <c r="B4" s="150" t="s">
        <v>3</v>
      </c>
      <c r="C4" s="150" t="s">
        <v>276</v>
      </c>
      <c r="D4" s="150" t="s">
        <v>277</v>
      </c>
      <c r="E4" s="150" t="s">
        <v>278</v>
      </c>
      <c r="F4" s="150" t="s">
        <v>279</v>
      </c>
      <c r="G4" s="150" t="s">
        <v>280</v>
      </c>
      <c r="H4" s="150" t="s">
        <v>273</v>
      </c>
      <c r="I4" s="29" t="s">
        <v>281</v>
      </c>
    </row>
    <row r="5" spans="1:9" s="30" customFormat="1" ht="15.75">
      <c r="A5" s="151"/>
      <c r="B5" s="151"/>
      <c r="C5" s="151"/>
      <c r="D5" s="151"/>
      <c r="E5" s="151"/>
      <c r="F5" s="151"/>
      <c r="G5" s="151"/>
      <c r="H5" s="151"/>
      <c r="I5" s="31" t="s">
        <v>282</v>
      </c>
    </row>
    <row r="6" spans="1:9" ht="15.75">
      <c r="A6" s="147">
        <v>80101</v>
      </c>
      <c r="B6" s="32"/>
      <c r="C6" s="33" t="s">
        <v>98</v>
      </c>
      <c r="D6" s="34">
        <f>SUM(D7:D26)</f>
        <v>1367272</v>
      </c>
      <c r="E6" s="34">
        <f>SUM(E7:E26)</f>
        <v>802160</v>
      </c>
      <c r="F6" s="34">
        <f>SUM(F7:F26)</f>
        <v>770391</v>
      </c>
      <c r="G6" s="34">
        <f>SUM(G7:G26)</f>
        <v>701839</v>
      </c>
      <c r="H6" s="34">
        <f>SUM(D6:G6)</f>
        <v>3641662</v>
      </c>
      <c r="I6" s="34">
        <f>SUM(I7:I26)</f>
        <v>1723502</v>
      </c>
    </row>
    <row r="7" spans="1:9" ht="15.75">
      <c r="A7" s="122"/>
      <c r="B7" s="32">
        <v>3020</v>
      </c>
      <c r="C7" s="35" t="s">
        <v>283</v>
      </c>
      <c r="D7" s="36">
        <v>71400</v>
      </c>
      <c r="E7" s="36">
        <v>41815</v>
      </c>
      <c r="F7" s="36">
        <v>37570</v>
      </c>
      <c r="G7" s="36">
        <v>31138</v>
      </c>
      <c r="H7" s="34">
        <f aca="true" t="shared" si="0" ref="H7:H41">SUM(D7:G7)</f>
        <v>181923</v>
      </c>
      <c r="I7" s="36">
        <v>104970</v>
      </c>
    </row>
    <row r="8" spans="1:9" ht="15.75" customHeight="1">
      <c r="A8" s="122"/>
      <c r="B8" s="32">
        <v>4010</v>
      </c>
      <c r="C8" s="35" t="s">
        <v>127</v>
      </c>
      <c r="D8" s="36">
        <v>852502</v>
      </c>
      <c r="E8" s="36">
        <v>479934</v>
      </c>
      <c r="F8" s="36">
        <v>467696</v>
      </c>
      <c r="G8" s="36">
        <v>438278</v>
      </c>
      <c r="H8" s="34">
        <f t="shared" si="0"/>
        <v>2238410</v>
      </c>
      <c r="I8" s="36">
        <v>1191672</v>
      </c>
    </row>
    <row r="9" spans="1:9" ht="15" customHeight="1">
      <c r="A9" s="122"/>
      <c r="B9" s="32">
        <v>4040</v>
      </c>
      <c r="C9" s="35" t="s">
        <v>284</v>
      </c>
      <c r="D9" s="36">
        <v>68500</v>
      </c>
      <c r="E9" s="36">
        <v>29815</v>
      </c>
      <c r="F9" s="36">
        <v>35730</v>
      </c>
      <c r="G9" s="36">
        <v>34300</v>
      </c>
      <c r="H9" s="34">
        <f t="shared" si="0"/>
        <v>168345</v>
      </c>
      <c r="I9" s="36">
        <v>89020</v>
      </c>
    </row>
    <row r="10" spans="1:9" ht="16.5" customHeight="1">
      <c r="A10" s="122"/>
      <c r="B10" s="32">
        <v>4110</v>
      </c>
      <c r="C10" s="35" t="s">
        <v>129</v>
      </c>
      <c r="D10" s="36">
        <v>150210</v>
      </c>
      <c r="E10" s="36">
        <v>85900</v>
      </c>
      <c r="F10" s="36">
        <v>81760</v>
      </c>
      <c r="G10" s="36">
        <v>78500</v>
      </c>
      <c r="H10" s="34">
        <f t="shared" si="0"/>
        <v>396370</v>
      </c>
      <c r="I10" s="36">
        <v>209090</v>
      </c>
    </row>
    <row r="11" spans="1:11" ht="15.75">
      <c r="A11" s="122"/>
      <c r="B11" s="32">
        <v>4120</v>
      </c>
      <c r="C11" s="35" t="s">
        <v>168</v>
      </c>
      <c r="D11" s="36">
        <v>24180</v>
      </c>
      <c r="E11" s="36">
        <v>13850</v>
      </c>
      <c r="F11" s="36">
        <v>13160</v>
      </c>
      <c r="G11" s="36">
        <v>13000</v>
      </c>
      <c r="H11" s="34">
        <f t="shared" si="0"/>
        <v>64190</v>
      </c>
      <c r="I11" s="36">
        <v>33140</v>
      </c>
      <c r="K11" s="37"/>
    </row>
    <row r="12" spans="1:9" ht="15.75">
      <c r="A12" s="122"/>
      <c r="B12" s="32">
        <v>4170</v>
      </c>
      <c r="C12" s="35" t="s">
        <v>162</v>
      </c>
      <c r="D12" s="36">
        <v>1620</v>
      </c>
      <c r="E12" s="36">
        <v>1500</v>
      </c>
      <c r="F12" s="36">
        <v>1000</v>
      </c>
      <c r="G12" s="36">
        <v>11500</v>
      </c>
      <c r="H12" s="34">
        <f t="shared" si="0"/>
        <v>15620</v>
      </c>
      <c r="I12" s="36">
        <v>3240</v>
      </c>
    </row>
    <row r="13" spans="1:9" ht="15.75">
      <c r="A13" s="122"/>
      <c r="B13" s="32">
        <v>4210</v>
      </c>
      <c r="C13" s="35" t="s">
        <v>285</v>
      </c>
      <c r="D13" s="36">
        <v>13200</v>
      </c>
      <c r="E13" s="36">
        <v>16000</v>
      </c>
      <c r="F13" s="36">
        <v>5000</v>
      </c>
      <c r="G13" s="36">
        <v>50200</v>
      </c>
      <c r="H13" s="34">
        <f t="shared" si="0"/>
        <v>84400</v>
      </c>
      <c r="I13" s="36">
        <v>6100</v>
      </c>
    </row>
    <row r="14" spans="1:9" ht="16.5" customHeight="1">
      <c r="A14" s="122"/>
      <c r="B14" s="32">
        <v>4240</v>
      </c>
      <c r="C14" s="35" t="s">
        <v>220</v>
      </c>
      <c r="D14" s="36">
        <v>2500</v>
      </c>
      <c r="E14" s="36">
        <v>2000</v>
      </c>
      <c r="F14" s="36">
        <v>1000</v>
      </c>
      <c r="G14" s="36">
        <v>1400</v>
      </c>
      <c r="H14" s="34">
        <f t="shared" si="0"/>
        <v>6900</v>
      </c>
      <c r="I14" s="36">
        <v>2500</v>
      </c>
    </row>
    <row r="15" spans="1:9" ht="15.75">
      <c r="A15" s="122"/>
      <c r="B15" s="32">
        <v>4260</v>
      </c>
      <c r="C15" s="35" t="s">
        <v>134</v>
      </c>
      <c r="D15" s="36">
        <v>80000</v>
      </c>
      <c r="E15" s="36">
        <v>50000</v>
      </c>
      <c r="F15" s="36">
        <v>71000</v>
      </c>
      <c r="G15" s="36">
        <v>5920</v>
      </c>
      <c r="H15" s="34">
        <f t="shared" si="0"/>
        <v>206920</v>
      </c>
      <c r="I15" s="36"/>
    </row>
    <row r="16" spans="1:9" ht="15.75">
      <c r="A16" s="122"/>
      <c r="B16" s="32">
        <v>4270</v>
      </c>
      <c r="C16" s="35" t="s">
        <v>135</v>
      </c>
      <c r="D16" s="36">
        <v>1300</v>
      </c>
      <c r="E16" s="36">
        <v>5000</v>
      </c>
      <c r="F16" s="36">
        <v>5000</v>
      </c>
      <c r="G16" s="36">
        <v>1000</v>
      </c>
      <c r="H16" s="34">
        <f t="shared" si="0"/>
        <v>12300</v>
      </c>
      <c r="I16" s="36"/>
    </row>
    <row r="17" spans="1:9" ht="15.75">
      <c r="A17" s="122"/>
      <c r="B17" s="32">
        <v>4280</v>
      </c>
      <c r="C17" s="35" t="s">
        <v>222</v>
      </c>
      <c r="D17" s="36">
        <v>480</v>
      </c>
      <c r="E17" s="36">
        <v>1900</v>
      </c>
      <c r="F17" s="36">
        <v>1200</v>
      </c>
      <c r="G17" s="36">
        <v>100</v>
      </c>
      <c r="H17" s="34">
        <f t="shared" si="0"/>
        <v>3680</v>
      </c>
      <c r="I17" s="36">
        <v>690</v>
      </c>
    </row>
    <row r="18" spans="1:9" ht="15.75">
      <c r="A18" s="122"/>
      <c r="B18" s="32">
        <v>4300</v>
      </c>
      <c r="C18" s="35" t="s">
        <v>115</v>
      </c>
      <c r="D18" s="36">
        <v>13700</v>
      </c>
      <c r="E18" s="36">
        <v>19800</v>
      </c>
      <c r="F18" s="36">
        <v>14600</v>
      </c>
      <c r="G18" s="36">
        <v>5200</v>
      </c>
      <c r="H18" s="34">
        <f t="shared" si="0"/>
        <v>53300</v>
      </c>
      <c r="I18" s="36">
        <v>3980</v>
      </c>
    </row>
    <row r="19" spans="1:9" ht="14.25" customHeight="1">
      <c r="A19" s="122"/>
      <c r="B19" s="32">
        <v>4350</v>
      </c>
      <c r="C19" s="38" t="s">
        <v>286</v>
      </c>
      <c r="D19" s="36">
        <v>1700</v>
      </c>
      <c r="E19" s="36">
        <v>200</v>
      </c>
      <c r="F19" s="36">
        <v>500</v>
      </c>
      <c r="G19" s="36">
        <v>100</v>
      </c>
      <c r="H19" s="34">
        <f t="shared" si="0"/>
        <v>2500</v>
      </c>
      <c r="I19" s="36">
        <v>800</v>
      </c>
    </row>
    <row r="20" spans="1:9" ht="30.75" customHeight="1">
      <c r="A20" s="122"/>
      <c r="B20" s="32">
        <v>4370</v>
      </c>
      <c r="C20" s="38" t="s">
        <v>287</v>
      </c>
      <c r="D20" s="36">
        <v>2500</v>
      </c>
      <c r="E20" s="36">
        <v>2000</v>
      </c>
      <c r="F20" s="36">
        <v>1500</v>
      </c>
      <c r="G20" s="36">
        <v>2000</v>
      </c>
      <c r="H20" s="34">
        <f t="shared" si="0"/>
        <v>8000</v>
      </c>
      <c r="I20" s="36">
        <v>1000</v>
      </c>
    </row>
    <row r="21" spans="1:9" ht="15.75">
      <c r="A21" s="122"/>
      <c r="B21" s="32">
        <v>4410</v>
      </c>
      <c r="C21" s="35" t="s">
        <v>136</v>
      </c>
      <c r="D21" s="36">
        <v>1200</v>
      </c>
      <c r="E21" s="36">
        <v>1000</v>
      </c>
      <c r="F21" s="36">
        <v>800</v>
      </c>
      <c r="G21" s="36">
        <v>1400</v>
      </c>
      <c r="H21" s="34">
        <f t="shared" si="0"/>
        <v>4400</v>
      </c>
      <c r="I21" s="36">
        <v>1600</v>
      </c>
    </row>
    <row r="22" spans="1:9" ht="15.75">
      <c r="A22" s="122"/>
      <c r="B22" s="32">
        <v>4430</v>
      </c>
      <c r="C22" s="35" t="s">
        <v>149</v>
      </c>
      <c r="D22" s="36">
        <v>1500</v>
      </c>
      <c r="E22" s="36">
        <v>700</v>
      </c>
      <c r="F22" s="36">
        <v>1000</v>
      </c>
      <c r="G22" s="36">
        <v>700</v>
      </c>
      <c r="H22" s="34">
        <f t="shared" si="0"/>
        <v>3900</v>
      </c>
      <c r="I22" s="36">
        <v>1200</v>
      </c>
    </row>
    <row r="23" spans="1:9" ht="16.5" customHeight="1">
      <c r="A23" s="122"/>
      <c r="B23" s="32">
        <v>4440</v>
      </c>
      <c r="C23" s="35" t="s">
        <v>288</v>
      </c>
      <c r="D23" s="36">
        <v>74220</v>
      </c>
      <c r="E23" s="36">
        <v>42046</v>
      </c>
      <c r="F23" s="36">
        <v>30075</v>
      </c>
      <c r="G23" s="36">
        <v>25253</v>
      </c>
      <c r="H23" s="34">
        <f t="shared" si="0"/>
        <v>171594</v>
      </c>
      <c r="I23" s="36">
        <v>69900</v>
      </c>
    </row>
    <row r="24" spans="1:9" ht="33" customHeight="1">
      <c r="A24" s="122"/>
      <c r="B24" s="32">
        <v>4700</v>
      </c>
      <c r="C24" s="38" t="s">
        <v>289</v>
      </c>
      <c r="D24" s="36">
        <v>600</v>
      </c>
      <c r="E24" s="36">
        <v>1000</v>
      </c>
      <c r="F24" s="36">
        <v>700</v>
      </c>
      <c r="G24" s="36"/>
      <c r="H24" s="34">
        <f t="shared" si="0"/>
        <v>2300</v>
      </c>
      <c r="I24" s="36">
        <v>600</v>
      </c>
    </row>
    <row r="25" spans="1:9" ht="32.25" customHeight="1">
      <c r="A25" s="122"/>
      <c r="B25" s="32">
        <v>4740</v>
      </c>
      <c r="C25" s="38" t="s">
        <v>182</v>
      </c>
      <c r="D25" s="36">
        <v>1000</v>
      </c>
      <c r="E25" s="36">
        <v>1000</v>
      </c>
      <c r="F25" s="36">
        <v>500</v>
      </c>
      <c r="G25" s="36">
        <v>350</v>
      </c>
      <c r="H25" s="34">
        <f t="shared" si="0"/>
        <v>2850</v>
      </c>
      <c r="I25" s="36">
        <v>900</v>
      </c>
    </row>
    <row r="26" spans="1:9" ht="30.75" customHeight="1">
      <c r="A26" s="143"/>
      <c r="B26" s="32">
        <v>4750</v>
      </c>
      <c r="C26" s="38" t="s">
        <v>184</v>
      </c>
      <c r="D26" s="36">
        <v>4960</v>
      </c>
      <c r="E26" s="36">
        <v>6700</v>
      </c>
      <c r="F26" s="36">
        <v>600</v>
      </c>
      <c r="G26" s="36">
        <v>1500</v>
      </c>
      <c r="H26" s="34">
        <f t="shared" si="0"/>
        <v>13760</v>
      </c>
      <c r="I26" s="36">
        <v>3100</v>
      </c>
    </row>
    <row r="27" spans="1:9" ht="15.75">
      <c r="A27" s="147">
        <v>80103</v>
      </c>
      <c r="B27" s="39"/>
      <c r="C27" s="40" t="s">
        <v>290</v>
      </c>
      <c r="D27" s="41">
        <f>SUM(D28:D41)</f>
        <v>156209</v>
      </c>
      <c r="E27" s="41">
        <f>SUM(E28:E41)</f>
        <v>65377</v>
      </c>
      <c r="F27" s="41">
        <f>SUM(F28:F41)</f>
        <v>63133</v>
      </c>
      <c r="G27" s="41">
        <f>SUM(G28:G41)</f>
        <v>60131</v>
      </c>
      <c r="H27" s="42">
        <f t="shared" si="0"/>
        <v>344850</v>
      </c>
      <c r="I27" s="43"/>
    </row>
    <row r="28" spans="1:9" ht="15.75">
      <c r="A28" s="122"/>
      <c r="B28" s="32">
        <v>3020</v>
      </c>
      <c r="C28" s="35" t="s">
        <v>283</v>
      </c>
      <c r="D28" s="36">
        <v>9230</v>
      </c>
      <c r="E28" s="36">
        <v>4445</v>
      </c>
      <c r="F28" s="36">
        <v>3800</v>
      </c>
      <c r="G28" s="36">
        <v>3600</v>
      </c>
      <c r="H28" s="34">
        <f t="shared" si="0"/>
        <v>21075</v>
      </c>
      <c r="I28" s="36"/>
    </row>
    <row r="29" spans="1:9" ht="18.75" customHeight="1">
      <c r="A29" s="122"/>
      <c r="B29" s="32">
        <v>4010</v>
      </c>
      <c r="C29" s="35" t="s">
        <v>127</v>
      </c>
      <c r="D29" s="36">
        <v>96079</v>
      </c>
      <c r="E29" s="36">
        <v>44348</v>
      </c>
      <c r="F29" s="36">
        <v>44327</v>
      </c>
      <c r="G29" s="36">
        <v>41862</v>
      </c>
      <c r="H29" s="34">
        <f t="shared" si="0"/>
        <v>226616</v>
      </c>
      <c r="I29" s="36"/>
    </row>
    <row r="30" spans="1:9" ht="16.5" customHeight="1">
      <c r="A30" s="122"/>
      <c r="B30" s="32">
        <v>4040</v>
      </c>
      <c r="C30" s="35" t="s">
        <v>284</v>
      </c>
      <c r="D30" s="36">
        <v>7870</v>
      </c>
      <c r="E30" s="36">
        <v>3417</v>
      </c>
      <c r="F30" s="36">
        <v>3556</v>
      </c>
      <c r="G30" s="36">
        <v>3350</v>
      </c>
      <c r="H30" s="34">
        <f t="shared" si="0"/>
        <v>18193</v>
      </c>
      <c r="I30" s="36"/>
    </row>
    <row r="31" spans="1:9" ht="18" customHeight="1">
      <c r="A31" s="122"/>
      <c r="B31" s="32">
        <v>4110</v>
      </c>
      <c r="C31" s="35" t="s">
        <v>129</v>
      </c>
      <c r="D31" s="36">
        <v>17090</v>
      </c>
      <c r="E31" s="36">
        <v>7916</v>
      </c>
      <c r="F31" s="36">
        <v>7880</v>
      </c>
      <c r="G31" s="36">
        <v>7410</v>
      </c>
      <c r="H31" s="34">
        <f t="shared" si="0"/>
        <v>40296</v>
      </c>
      <c r="I31" s="36"/>
    </row>
    <row r="32" spans="1:9" ht="15.75">
      <c r="A32" s="122"/>
      <c r="B32" s="32">
        <v>4120</v>
      </c>
      <c r="C32" s="35" t="s">
        <v>168</v>
      </c>
      <c r="D32" s="36">
        <v>2750</v>
      </c>
      <c r="E32" s="36">
        <v>1275</v>
      </c>
      <c r="F32" s="36">
        <v>1270</v>
      </c>
      <c r="G32" s="36">
        <v>1210</v>
      </c>
      <c r="H32" s="34">
        <f t="shared" si="0"/>
        <v>6505</v>
      </c>
      <c r="I32" s="36"/>
    </row>
    <row r="33" spans="1:9" ht="15.75">
      <c r="A33" s="122"/>
      <c r="B33" s="32">
        <v>4170</v>
      </c>
      <c r="C33" s="35" t="s">
        <v>302</v>
      </c>
      <c r="D33" s="36">
        <v>80</v>
      </c>
      <c r="E33" s="36"/>
      <c r="F33" s="36"/>
      <c r="G33" s="36"/>
      <c r="H33" s="34">
        <f t="shared" si="0"/>
        <v>80</v>
      </c>
      <c r="I33" s="36"/>
    </row>
    <row r="34" spans="1:9" ht="15.75">
      <c r="A34" s="122"/>
      <c r="B34" s="32">
        <v>4210</v>
      </c>
      <c r="C34" s="35" t="s">
        <v>133</v>
      </c>
      <c r="D34" s="36">
        <v>2400</v>
      </c>
      <c r="E34" s="36">
        <v>500</v>
      </c>
      <c r="F34" s="36"/>
      <c r="G34" s="36"/>
      <c r="H34" s="34">
        <f t="shared" si="0"/>
        <v>2900</v>
      </c>
      <c r="I34" s="36"/>
    </row>
    <row r="35" spans="1:9" ht="15.75" customHeight="1">
      <c r="A35" s="122"/>
      <c r="B35" s="32">
        <v>4240</v>
      </c>
      <c r="C35" s="35" t="s">
        <v>291</v>
      </c>
      <c r="D35" s="36">
        <v>600</v>
      </c>
      <c r="E35" s="36">
        <v>700</v>
      </c>
      <c r="F35" s="36"/>
      <c r="G35" s="36">
        <v>350</v>
      </c>
      <c r="H35" s="34">
        <f t="shared" si="0"/>
        <v>1650</v>
      </c>
      <c r="I35" s="36"/>
    </row>
    <row r="36" spans="1:9" ht="15.75">
      <c r="A36" s="122"/>
      <c r="B36" s="32">
        <v>4260</v>
      </c>
      <c r="C36" s="35" t="s">
        <v>134</v>
      </c>
      <c r="D36" s="36">
        <v>12000</v>
      </c>
      <c r="E36" s="36"/>
      <c r="F36" s="36"/>
      <c r="G36" s="36"/>
      <c r="H36" s="34">
        <f t="shared" si="0"/>
        <v>12000</v>
      </c>
      <c r="I36" s="36"/>
    </row>
    <row r="37" spans="1:9" ht="15.75">
      <c r="A37" s="122"/>
      <c r="B37" s="32">
        <v>4280</v>
      </c>
      <c r="C37" s="35" t="s">
        <v>222</v>
      </c>
      <c r="D37" s="36">
        <v>60</v>
      </c>
      <c r="E37" s="36">
        <v>175</v>
      </c>
      <c r="F37" s="36"/>
      <c r="G37" s="36"/>
      <c r="H37" s="34">
        <f t="shared" si="0"/>
        <v>235</v>
      </c>
      <c r="I37" s="36"/>
    </row>
    <row r="38" spans="1:9" ht="15.75">
      <c r="A38" s="122"/>
      <c r="B38" s="32">
        <v>4300</v>
      </c>
      <c r="C38" s="35" t="s">
        <v>115</v>
      </c>
      <c r="D38" s="36">
        <v>800</v>
      </c>
      <c r="E38" s="36"/>
      <c r="F38" s="36"/>
      <c r="G38" s="36"/>
      <c r="H38" s="34">
        <f t="shared" si="0"/>
        <v>800</v>
      </c>
      <c r="I38" s="36"/>
    </row>
    <row r="39" spans="1:9" ht="30.75" customHeight="1">
      <c r="A39" s="122"/>
      <c r="B39" s="32">
        <v>4370</v>
      </c>
      <c r="C39" s="38" t="s">
        <v>287</v>
      </c>
      <c r="D39" s="36">
        <v>800</v>
      </c>
      <c r="E39" s="36"/>
      <c r="F39" s="36"/>
      <c r="G39" s="36"/>
      <c r="H39" s="34">
        <f t="shared" si="0"/>
        <v>800</v>
      </c>
      <c r="I39" s="36"/>
    </row>
    <row r="40" spans="1:9" ht="15.75">
      <c r="A40" s="122"/>
      <c r="B40" s="32">
        <v>4430</v>
      </c>
      <c r="C40" s="38" t="s">
        <v>149</v>
      </c>
      <c r="D40" s="36">
        <v>180</v>
      </c>
      <c r="E40" s="36"/>
      <c r="F40" s="36"/>
      <c r="G40" s="36"/>
      <c r="H40" s="34">
        <f t="shared" si="0"/>
        <v>180</v>
      </c>
      <c r="I40" s="36"/>
    </row>
    <row r="41" spans="1:9" ht="16.5" customHeight="1">
      <c r="A41" s="143"/>
      <c r="B41" s="32">
        <v>4440</v>
      </c>
      <c r="C41" s="35" t="s">
        <v>288</v>
      </c>
      <c r="D41" s="36">
        <v>6270</v>
      </c>
      <c r="E41" s="36">
        <v>2601</v>
      </c>
      <c r="F41" s="36">
        <v>2300</v>
      </c>
      <c r="G41" s="36">
        <v>2349</v>
      </c>
      <c r="H41" s="34">
        <f t="shared" si="0"/>
        <v>13520</v>
      </c>
      <c r="I41" s="36"/>
    </row>
    <row r="42" spans="1:9" ht="15.75">
      <c r="A42" s="147">
        <v>80113</v>
      </c>
      <c r="B42" s="32"/>
      <c r="C42" s="44" t="s">
        <v>230</v>
      </c>
      <c r="D42" s="34">
        <f>SUM(D43:D49)</f>
        <v>13520</v>
      </c>
      <c r="E42" s="34">
        <f>SUM(E43:E49)</f>
        <v>0</v>
      </c>
      <c r="F42" s="34">
        <f>SUM(F43:F49)</f>
        <v>15300</v>
      </c>
      <c r="G42" s="34">
        <f>SUM(G43:G49)</f>
        <v>0</v>
      </c>
      <c r="H42" s="34">
        <f>SUM(D42:G42)</f>
        <v>28820</v>
      </c>
      <c r="I42" s="34">
        <f>SUM(I43:I49)</f>
        <v>92460</v>
      </c>
    </row>
    <row r="43" spans="1:9" ht="15.75">
      <c r="A43" s="122"/>
      <c r="B43" s="32">
        <v>3020</v>
      </c>
      <c r="C43" s="35" t="s">
        <v>292</v>
      </c>
      <c r="D43" s="34"/>
      <c r="E43" s="34"/>
      <c r="F43" s="45"/>
      <c r="G43" s="34"/>
      <c r="H43" s="34">
        <f aca="true" t="shared" si="1" ref="H43:H49">SUM(D43:G43)</f>
        <v>0</v>
      </c>
      <c r="I43" s="45">
        <v>500</v>
      </c>
    </row>
    <row r="44" spans="1:9" ht="15.75">
      <c r="A44" s="122"/>
      <c r="B44" s="32">
        <v>4010</v>
      </c>
      <c r="C44" s="35" t="s">
        <v>127</v>
      </c>
      <c r="D44" s="34"/>
      <c r="E44" s="34"/>
      <c r="F44" s="45"/>
      <c r="G44" s="34"/>
      <c r="H44" s="34">
        <f t="shared" si="1"/>
        <v>0</v>
      </c>
      <c r="I44" s="45">
        <v>11510</v>
      </c>
    </row>
    <row r="45" spans="1:9" ht="15.75">
      <c r="A45" s="122"/>
      <c r="B45" s="32">
        <v>4110</v>
      </c>
      <c r="C45" s="35" t="s">
        <v>129</v>
      </c>
      <c r="D45" s="34"/>
      <c r="E45" s="34"/>
      <c r="F45" s="45">
        <v>400</v>
      </c>
      <c r="G45" s="34"/>
      <c r="H45" s="34">
        <f t="shared" si="1"/>
        <v>400</v>
      </c>
      <c r="I45" s="45">
        <v>1780</v>
      </c>
    </row>
    <row r="46" spans="1:9" ht="15.75">
      <c r="A46" s="122"/>
      <c r="B46" s="32">
        <v>4120</v>
      </c>
      <c r="C46" s="35" t="s">
        <v>168</v>
      </c>
      <c r="D46" s="34"/>
      <c r="E46" s="34"/>
      <c r="F46" s="45">
        <v>60</v>
      </c>
      <c r="G46" s="34"/>
      <c r="H46" s="34">
        <f t="shared" si="1"/>
        <v>60</v>
      </c>
      <c r="I46" s="45">
        <v>280</v>
      </c>
    </row>
    <row r="47" spans="1:9" ht="15.75">
      <c r="A47" s="122"/>
      <c r="B47" s="32">
        <v>4170</v>
      </c>
      <c r="C47" s="35" t="s">
        <v>162</v>
      </c>
      <c r="D47" s="34"/>
      <c r="E47" s="34"/>
      <c r="F47" s="45">
        <v>2640</v>
      </c>
      <c r="G47" s="34"/>
      <c r="H47" s="34">
        <f t="shared" si="1"/>
        <v>2640</v>
      </c>
      <c r="I47" s="45"/>
    </row>
    <row r="48" spans="1:9" ht="15.75">
      <c r="A48" s="122"/>
      <c r="B48" s="32">
        <v>4300</v>
      </c>
      <c r="C48" s="35" t="s">
        <v>115</v>
      </c>
      <c r="D48" s="45">
        <v>13520</v>
      </c>
      <c r="E48" s="45"/>
      <c r="F48" s="45">
        <v>12200</v>
      </c>
      <c r="G48" s="45"/>
      <c r="H48" s="34">
        <f t="shared" si="1"/>
        <v>25720</v>
      </c>
      <c r="I48" s="45">
        <v>77920</v>
      </c>
    </row>
    <row r="49" spans="1:9" ht="15.75">
      <c r="A49" s="143"/>
      <c r="B49" s="32">
        <v>4440</v>
      </c>
      <c r="C49" s="35" t="s">
        <v>288</v>
      </c>
      <c r="D49" s="45"/>
      <c r="E49" s="45"/>
      <c r="F49" s="45"/>
      <c r="G49" s="45"/>
      <c r="H49" s="34">
        <f t="shared" si="1"/>
        <v>0</v>
      </c>
      <c r="I49" s="45">
        <v>470</v>
      </c>
    </row>
    <row r="50" spans="1:9" ht="18.75" customHeight="1">
      <c r="A50" s="141">
        <v>80146</v>
      </c>
      <c r="B50" s="137" t="s">
        <v>232</v>
      </c>
      <c r="C50" s="138"/>
      <c r="D50" s="46">
        <f>SUM(D51:D57)</f>
        <v>7830</v>
      </c>
      <c r="E50" s="46">
        <f>SUM(E51:E57)</f>
        <v>4235</v>
      </c>
      <c r="F50" s="46">
        <f>SUM(F51:F57)</f>
        <v>4240</v>
      </c>
      <c r="G50" s="46">
        <f>SUM(G51:G57)</f>
        <v>3600</v>
      </c>
      <c r="H50" s="46">
        <f>SUM(D50:G50)</f>
        <v>19905</v>
      </c>
      <c r="I50" s="46">
        <f>SUM(I51:I57)</f>
        <v>10360</v>
      </c>
    </row>
    <row r="51" spans="1:9" ht="18.75" customHeight="1">
      <c r="A51" s="142"/>
      <c r="B51" s="57">
        <v>4170</v>
      </c>
      <c r="C51" s="35" t="s">
        <v>162</v>
      </c>
      <c r="D51" s="36">
        <v>1330</v>
      </c>
      <c r="E51" s="36">
        <v>0</v>
      </c>
      <c r="F51" s="36">
        <v>0</v>
      </c>
      <c r="G51" s="36">
        <v>0</v>
      </c>
      <c r="H51" s="46">
        <f aca="true" t="shared" si="2" ref="H51:H57">SUM(D51:G51)</f>
        <v>1330</v>
      </c>
      <c r="I51" s="36">
        <v>2000</v>
      </c>
    </row>
    <row r="52" spans="1:9" ht="15.75">
      <c r="A52" s="142"/>
      <c r="B52" s="57">
        <v>4210</v>
      </c>
      <c r="C52" s="35" t="s">
        <v>285</v>
      </c>
      <c r="D52" s="45">
        <v>0</v>
      </c>
      <c r="E52" s="45">
        <v>235</v>
      </c>
      <c r="F52" s="45">
        <v>695</v>
      </c>
      <c r="G52" s="45">
        <v>700</v>
      </c>
      <c r="H52" s="46">
        <f t="shared" si="2"/>
        <v>1630</v>
      </c>
      <c r="I52" s="45">
        <v>0</v>
      </c>
    </row>
    <row r="53" spans="1:9" ht="15.75">
      <c r="A53" s="142"/>
      <c r="B53" s="57">
        <v>4300</v>
      </c>
      <c r="C53" s="35" t="s">
        <v>115</v>
      </c>
      <c r="D53" s="45">
        <v>4500</v>
      </c>
      <c r="E53" s="45">
        <v>1840</v>
      </c>
      <c r="F53" s="45">
        <v>2645</v>
      </c>
      <c r="G53" s="45">
        <v>2900</v>
      </c>
      <c r="H53" s="46">
        <f t="shared" si="2"/>
        <v>11885</v>
      </c>
      <c r="I53" s="45">
        <v>4460</v>
      </c>
    </row>
    <row r="54" spans="1:9" ht="18" customHeight="1">
      <c r="A54" s="142"/>
      <c r="B54" s="57">
        <v>4410</v>
      </c>
      <c r="C54" s="35" t="s">
        <v>136</v>
      </c>
      <c r="D54" s="45">
        <v>500</v>
      </c>
      <c r="E54" s="45">
        <v>320</v>
      </c>
      <c r="F54" s="45"/>
      <c r="G54" s="45"/>
      <c r="H54" s="46">
        <f t="shared" si="2"/>
        <v>820</v>
      </c>
      <c r="I54" s="45">
        <v>1000</v>
      </c>
    </row>
    <row r="55" spans="1:9" ht="0.75" customHeight="1" hidden="1">
      <c r="A55" s="142"/>
      <c r="B55" s="117"/>
      <c r="C55" s="118"/>
      <c r="D55" s="47"/>
      <c r="E55" s="47"/>
      <c r="F55" s="47"/>
      <c r="G55" s="47"/>
      <c r="H55" s="46">
        <f t="shared" si="2"/>
        <v>0</v>
      </c>
      <c r="I55" s="47"/>
    </row>
    <row r="56" spans="1:9" ht="15.75" customHeight="1" hidden="1">
      <c r="A56" s="142"/>
      <c r="B56" s="117"/>
      <c r="C56" s="118"/>
      <c r="D56" s="47"/>
      <c r="E56" s="47"/>
      <c r="F56" s="47"/>
      <c r="G56" s="47"/>
      <c r="H56" s="46">
        <f t="shared" si="2"/>
        <v>0</v>
      </c>
      <c r="I56" s="47"/>
    </row>
    <row r="57" spans="1:9" ht="31.5">
      <c r="A57" s="148"/>
      <c r="B57" s="48">
        <v>4700</v>
      </c>
      <c r="C57" s="38" t="s">
        <v>289</v>
      </c>
      <c r="D57" s="55">
        <v>1500</v>
      </c>
      <c r="E57" s="55">
        <v>1840</v>
      </c>
      <c r="F57" s="55">
        <v>900</v>
      </c>
      <c r="G57" s="55">
        <v>0</v>
      </c>
      <c r="H57" s="46">
        <f t="shared" si="2"/>
        <v>4240</v>
      </c>
      <c r="I57" s="55">
        <v>2900</v>
      </c>
    </row>
    <row r="58" spans="1:9" ht="15.75">
      <c r="A58" s="141">
        <v>80148</v>
      </c>
      <c r="B58" s="139" t="s">
        <v>329</v>
      </c>
      <c r="C58" s="140"/>
      <c r="D58" s="120"/>
      <c r="E58" s="120">
        <f>SUM(E59:E70)</f>
        <v>58229</v>
      </c>
      <c r="F58" s="120">
        <f>SUM(F59:F70)</f>
        <v>0</v>
      </c>
      <c r="G58" s="120">
        <f>SUM(G59:G70)</f>
        <v>0</v>
      </c>
      <c r="H58" s="120">
        <f>SUM(D58:G58)</f>
        <v>58229</v>
      </c>
      <c r="I58" s="120">
        <f>SUM(I59:I70)</f>
        <v>67940</v>
      </c>
    </row>
    <row r="59" spans="1:9" ht="15.75">
      <c r="A59" s="142"/>
      <c r="B59" s="119">
        <v>3020</v>
      </c>
      <c r="C59" s="35" t="s">
        <v>292</v>
      </c>
      <c r="D59" s="116"/>
      <c r="E59" s="116">
        <v>1850</v>
      </c>
      <c r="F59" s="116"/>
      <c r="G59" s="116"/>
      <c r="H59" s="120">
        <f aca="true" t="shared" si="3" ref="H59:H70">SUM(D59:G59)</f>
        <v>1850</v>
      </c>
      <c r="I59" s="116">
        <v>850</v>
      </c>
    </row>
    <row r="60" spans="1:9" ht="15.75">
      <c r="A60" s="142"/>
      <c r="B60" s="57">
        <v>4010</v>
      </c>
      <c r="C60" s="35" t="s">
        <v>127</v>
      </c>
      <c r="D60" s="116"/>
      <c r="E60" s="116">
        <v>41775</v>
      </c>
      <c r="F60" s="116"/>
      <c r="G60" s="116"/>
      <c r="H60" s="120">
        <f t="shared" si="3"/>
        <v>41775</v>
      </c>
      <c r="I60" s="116">
        <v>46720</v>
      </c>
    </row>
    <row r="61" spans="1:9" ht="15.75">
      <c r="A61" s="142"/>
      <c r="B61" s="57">
        <v>4040</v>
      </c>
      <c r="C61" s="35" t="s">
        <v>284</v>
      </c>
      <c r="D61" s="116"/>
      <c r="E61" s="116">
        <v>3260</v>
      </c>
      <c r="F61" s="116"/>
      <c r="G61" s="116"/>
      <c r="H61" s="120">
        <f t="shared" si="3"/>
        <v>3260</v>
      </c>
      <c r="I61" s="116">
        <v>3580</v>
      </c>
    </row>
    <row r="62" spans="1:9" ht="15.75">
      <c r="A62" s="142"/>
      <c r="B62" s="57">
        <v>4110</v>
      </c>
      <c r="C62" s="35" t="s">
        <v>129</v>
      </c>
      <c r="D62" s="116"/>
      <c r="E62" s="116">
        <v>6855</v>
      </c>
      <c r="F62" s="116"/>
      <c r="G62" s="116"/>
      <c r="H62" s="120">
        <f t="shared" si="3"/>
        <v>6855</v>
      </c>
      <c r="I62" s="116">
        <v>7240</v>
      </c>
    </row>
    <row r="63" spans="1:9" ht="15.75">
      <c r="A63" s="142"/>
      <c r="B63" s="57">
        <v>4120</v>
      </c>
      <c r="C63" s="35" t="s">
        <v>168</v>
      </c>
      <c r="D63" s="116"/>
      <c r="E63" s="116">
        <v>1105</v>
      </c>
      <c r="F63" s="116"/>
      <c r="G63" s="116"/>
      <c r="H63" s="120">
        <f t="shared" si="3"/>
        <v>1105</v>
      </c>
      <c r="I63" s="116">
        <v>1150</v>
      </c>
    </row>
    <row r="64" spans="1:9" ht="15.75">
      <c r="A64" s="142"/>
      <c r="B64" s="57">
        <v>4170</v>
      </c>
      <c r="C64" s="35" t="s">
        <v>162</v>
      </c>
      <c r="D64" s="116"/>
      <c r="E64" s="116"/>
      <c r="F64" s="116"/>
      <c r="G64" s="116"/>
      <c r="H64" s="120">
        <f t="shared" si="3"/>
        <v>0</v>
      </c>
      <c r="I64" s="116">
        <v>220</v>
      </c>
    </row>
    <row r="65" spans="1:9" ht="15.75">
      <c r="A65" s="142"/>
      <c r="B65" s="57">
        <v>4210</v>
      </c>
      <c r="C65" s="35" t="s">
        <v>285</v>
      </c>
      <c r="D65" s="116"/>
      <c r="E65" s="116"/>
      <c r="F65" s="116"/>
      <c r="G65" s="116"/>
      <c r="H65" s="120">
        <f t="shared" si="3"/>
        <v>0</v>
      </c>
      <c r="I65" s="116">
        <v>2700</v>
      </c>
    </row>
    <row r="66" spans="1:9" ht="15.75">
      <c r="A66" s="142"/>
      <c r="B66" s="57">
        <v>4260</v>
      </c>
      <c r="C66" s="35" t="s">
        <v>134</v>
      </c>
      <c r="D66" s="116"/>
      <c r="E66" s="116"/>
      <c r="F66" s="116"/>
      <c r="G66" s="116"/>
      <c r="H66" s="120">
        <f t="shared" si="3"/>
        <v>0</v>
      </c>
      <c r="I66" s="116">
        <v>2300</v>
      </c>
    </row>
    <row r="67" spans="1:9" ht="15.75">
      <c r="A67" s="142"/>
      <c r="B67" s="57">
        <v>4270</v>
      </c>
      <c r="C67" s="35" t="s">
        <v>135</v>
      </c>
      <c r="D67" s="116"/>
      <c r="E67" s="116">
        <v>500</v>
      </c>
      <c r="F67" s="116"/>
      <c r="G67" s="116"/>
      <c r="H67" s="120">
        <f t="shared" si="3"/>
        <v>500</v>
      </c>
      <c r="I67" s="116">
        <v>0</v>
      </c>
    </row>
    <row r="68" spans="1:9" ht="15.75">
      <c r="A68" s="142"/>
      <c r="B68" s="57">
        <v>4280</v>
      </c>
      <c r="C68" s="35" t="s">
        <v>222</v>
      </c>
      <c r="D68" s="116"/>
      <c r="E68" s="116"/>
      <c r="F68" s="116"/>
      <c r="G68" s="116"/>
      <c r="H68" s="120">
        <f t="shared" si="3"/>
        <v>0</v>
      </c>
      <c r="I68" s="116">
        <v>0</v>
      </c>
    </row>
    <row r="69" spans="1:9" ht="15.75">
      <c r="A69" s="142"/>
      <c r="B69" s="63">
        <v>4300</v>
      </c>
      <c r="C69" s="35" t="s">
        <v>115</v>
      </c>
      <c r="D69" s="116"/>
      <c r="E69" s="116">
        <v>1000</v>
      </c>
      <c r="F69" s="116"/>
      <c r="G69" s="116"/>
      <c r="H69" s="120">
        <f t="shared" si="3"/>
        <v>1000</v>
      </c>
      <c r="I69" s="116">
        <v>1300</v>
      </c>
    </row>
    <row r="70" spans="1:9" ht="15.75">
      <c r="A70" s="142"/>
      <c r="B70" s="63">
        <v>4440</v>
      </c>
      <c r="C70" s="35" t="s">
        <v>288</v>
      </c>
      <c r="D70" s="116"/>
      <c r="E70" s="116">
        <v>1884</v>
      </c>
      <c r="F70" s="116"/>
      <c r="G70" s="116"/>
      <c r="H70" s="120">
        <f t="shared" si="3"/>
        <v>1884</v>
      </c>
      <c r="I70" s="116">
        <v>1880</v>
      </c>
    </row>
    <row r="71" spans="1:9" ht="15.75">
      <c r="A71" s="122">
        <v>85401</v>
      </c>
      <c r="B71" s="32"/>
      <c r="C71" s="44" t="s">
        <v>261</v>
      </c>
      <c r="D71" s="34">
        <f>SUM(D72:D84)</f>
        <v>92127</v>
      </c>
      <c r="E71" s="34">
        <f>SUM(E72:E82)</f>
        <v>82261</v>
      </c>
      <c r="F71" s="34"/>
      <c r="G71" s="34"/>
      <c r="H71" s="121">
        <f>SUM(D71:G71)</f>
        <v>174388</v>
      </c>
      <c r="I71" s="34">
        <f>SUM(I72:I84)</f>
        <v>49707</v>
      </c>
    </row>
    <row r="72" spans="1:9" ht="15.75">
      <c r="A72" s="122"/>
      <c r="B72" s="32">
        <v>3020</v>
      </c>
      <c r="C72" s="35" t="s">
        <v>292</v>
      </c>
      <c r="D72" s="49">
        <v>6830</v>
      </c>
      <c r="E72" s="49">
        <v>6605</v>
      </c>
      <c r="F72" s="49"/>
      <c r="G72" s="50"/>
      <c r="H72" s="121">
        <f aca="true" t="shared" si="4" ref="H72:H84">SUM(D72:G72)</f>
        <v>13435</v>
      </c>
      <c r="I72" s="49">
        <v>3170</v>
      </c>
    </row>
    <row r="73" spans="1:9" ht="15" customHeight="1">
      <c r="A73" s="122"/>
      <c r="B73" s="32">
        <v>4010</v>
      </c>
      <c r="C73" s="35" t="s">
        <v>127</v>
      </c>
      <c r="D73" s="49">
        <v>61417</v>
      </c>
      <c r="E73" s="49">
        <v>53902</v>
      </c>
      <c r="F73" s="49"/>
      <c r="G73" s="50"/>
      <c r="H73" s="121">
        <f t="shared" si="4"/>
        <v>115319</v>
      </c>
      <c r="I73" s="49">
        <v>31477</v>
      </c>
    </row>
    <row r="74" spans="1:9" ht="17.25" customHeight="1">
      <c r="A74" s="122"/>
      <c r="B74" s="32">
        <v>4040</v>
      </c>
      <c r="C74" s="35" t="s">
        <v>284</v>
      </c>
      <c r="D74" s="49">
        <v>5200</v>
      </c>
      <c r="E74" s="49">
        <v>4072</v>
      </c>
      <c r="F74" s="49"/>
      <c r="G74" s="50"/>
      <c r="H74" s="121">
        <f t="shared" si="4"/>
        <v>9272</v>
      </c>
      <c r="I74" s="49">
        <v>4410</v>
      </c>
    </row>
    <row r="75" spans="1:9" ht="16.5" customHeight="1">
      <c r="A75" s="122"/>
      <c r="B75" s="32">
        <v>4110</v>
      </c>
      <c r="C75" s="35" t="s">
        <v>129</v>
      </c>
      <c r="D75" s="49">
        <v>11140</v>
      </c>
      <c r="E75" s="49">
        <v>9776</v>
      </c>
      <c r="F75" s="49"/>
      <c r="G75" s="50"/>
      <c r="H75" s="121">
        <f t="shared" si="4"/>
        <v>20916</v>
      </c>
      <c r="I75" s="49">
        <v>6020</v>
      </c>
    </row>
    <row r="76" spans="1:9" ht="15.75">
      <c r="A76" s="122"/>
      <c r="B76" s="32">
        <v>4120</v>
      </c>
      <c r="C76" s="35" t="s">
        <v>168</v>
      </c>
      <c r="D76" s="49">
        <v>1790</v>
      </c>
      <c r="E76" s="49">
        <v>1574</v>
      </c>
      <c r="F76" s="49"/>
      <c r="G76" s="50"/>
      <c r="H76" s="121">
        <f t="shared" si="4"/>
        <v>3364</v>
      </c>
      <c r="I76" s="49">
        <v>950</v>
      </c>
    </row>
    <row r="77" spans="1:9" ht="15.75">
      <c r="A77" s="122"/>
      <c r="B77" s="32">
        <v>4170</v>
      </c>
      <c r="C77" s="35" t="s">
        <v>162</v>
      </c>
      <c r="D77" s="49">
        <v>160</v>
      </c>
      <c r="E77" s="49"/>
      <c r="F77" s="49"/>
      <c r="G77" s="50"/>
      <c r="H77" s="121">
        <f t="shared" si="4"/>
        <v>160</v>
      </c>
      <c r="I77" s="49">
        <v>80</v>
      </c>
    </row>
    <row r="78" spans="1:9" ht="15.75">
      <c r="A78" s="122"/>
      <c r="B78" s="32">
        <v>4210</v>
      </c>
      <c r="C78" s="35" t="s">
        <v>285</v>
      </c>
      <c r="D78" s="49">
        <v>400</v>
      </c>
      <c r="E78" s="49">
        <v>1000</v>
      </c>
      <c r="F78" s="49"/>
      <c r="G78" s="50"/>
      <c r="H78" s="121">
        <f t="shared" si="4"/>
        <v>1400</v>
      </c>
      <c r="I78" s="49">
        <v>1000</v>
      </c>
    </row>
    <row r="79" spans="1:9" ht="15.75">
      <c r="A79" s="122"/>
      <c r="B79" s="32">
        <v>4240</v>
      </c>
      <c r="C79" s="35" t="s">
        <v>220</v>
      </c>
      <c r="D79" s="49">
        <v>300</v>
      </c>
      <c r="E79" s="49">
        <v>1500</v>
      </c>
      <c r="F79" s="49"/>
      <c r="G79" s="50"/>
      <c r="H79" s="121">
        <f t="shared" si="4"/>
        <v>1800</v>
      </c>
      <c r="I79" s="49">
        <v>150</v>
      </c>
    </row>
    <row r="80" spans="1:9" ht="15.75">
      <c r="A80" s="122"/>
      <c r="B80" s="32">
        <v>4410</v>
      </c>
      <c r="C80" s="35" t="s">
        <v>342</v>
      </c>
      <c r="D80" s="49"/>
      <c r="E80" s="49"/>
      <c r="F80" s="49"/>
      <c r="G80" s="50"/>
      <c r="H80" s="121">
        <f t="shared" si="4"/>
        <v>0</v>
      </c>
      <c r="I80" s="49">
        <v>100</v>
      </c>
    </row>
    <row r="81" spans="1:9" ht="15.75">
      <c r="A81" s="122"/>
      <c r="B81" s="32">
        <v>4280</v>
      </c>
      <c r="C81" s="35" t="s">
        <v>222</v>
      </c>
      <c r="D81" s="49"/>
      <c r="E81" s="49">
        <v>250</v>
      </c>
      <c r="F81" s="49"/>
      <c r="G81" s="50"/>
      <c r="H81" s="121">
        <f t="shared" si="4"/>
        <v>250</v>
      </c>
      <c r="I81" s="49"/>
    </row>
    <row r="82" spans="1:9" ht="18" customHeight="1">
      <c r="A82" s="143"/>
      <c r="B82" s="32">
        <v>4440</v>
      </c>
      <c r="C82" s="35" t="s">
        <v>288</v>
      </c>
      <c r="D82" s="49">
        <v>4690</v>
      </c>
      <c r="E82" s="49">
        <v>3582</v>
      </c>
      <c r="F82" s="49"/>
      <c r="G82" s="50"/>
      <c r="H82" s="121">
        <f t="shared" si="4"/>
        <v>8272</v>
      </c>
      <c r="I82" s="49">
        <v>2350</v>
      </c>
    </row>
    <row r="83" spans="1:9" ht="32.25" customHeight="1">
      <c r="A83" s="62"/>
      <c r="B83" s="32">
        <v>4740</v>
      </c>
      <c r="C83" s="38" t="s">
        <v>182</v>
      </c>
      <c r="D83" s="49">
        <v>100</v>
      </c>
      <c r="E83" s="49"/>
      <c r="F83" s="49"/>
      <c r="G83" s="50"/>
      <c r="H83" s="121">
        <f t="shared" si="4"/>
        <v>100</v>
      </c>
      <c r="I83" s="49"/>
    </row>
    <row r="84" spans="1:9" ht="34.5" customHeight="1">
      <c r="A84" s="62"/>
      <c r="B84" s="32">
        <v>4750</v>
      </c>
      <c r="C84" s="38" t="s">
        <v>184</v>
      </c>
      <c r="D84" s="49">
        <v>100</v>
      </c>
      <c r="E84" s="49"/>
      <c r="F84" s="49"/>
      <c r="G84" s="50"/>
      <c r="H84" s="121">
        <f t="shared" si="4"/>
        <v>100</v>
      </c>
      <c r="I84" s="49"/>
    </row>
    <row r="85" spans="1:9" ht="18.75" customHeight="1">
      <c r="A85" s="144">
        <v>85446</v>
      </c>
      <c r="B85" s="51"/>
      <c r="C85" s="52" t="s">
        <v>232</v>
      </c>
      <c r="D85" s="51">
        <f>SUM(D86:D87)</f>
        <v>610</v>
      </c>
      <c r="E85" s="51">
        <f>E87</f>
        <v>536</v>
      </c>
      <c r="F85" s="51"/>
      <c r="G85" s="53"/>
      <c r="H85" s="53">
        <f>SUM(D85:G85)</f>
        <v>1146</v>
      </c>
      <c r="I85" s="51">
        <f>SUM(I86:I87)</f>
        <v>310</v>
      </c>
    </row>
    <row r="86" spans="1:9" ht="18.75" customHeight="1">
      <c r="A86" s="145"/>
      <c r="B86" s="48">
        <v>4410</v>
      </c>
      <c r="C86" s="35" t="s">
        <v>136</v>
      </c>
      <c r="D86" s="48">
        <v>100</v>
      </c>
      <c r="E86" s="48"/>
      <c r="F86" s="48"/>
      <c r="G86" s="55"/>
      <c r="H86" s="53">
        <f>SUM(D86:G86)</f>
        <v>100</v>
      </c>
      <c r="I86" s="48">
        <v>50</v>
      </c>
    </row>
    <row r="87" spans="1:9" ht="31.5">
      <c r="A87" s="146"/>
      <c r="B87" s="54">
        <v>4700</v>
      </c>
      <c r="C87" s="38" t="s">
        <v>289</v>
      </c>
      <c r="D87" s="48">
        <v>510</v>
      </c>
      <c r="E87" s="48">
        <v>536</v>
      </c>
      <c r="F87" s="48"/>
      <c r="G87" s="55"/>
      <c r="H87" s="53">
        <f>SUM(D87:G87)</f>
        <v>1046</v>
      </c>
      <c r="I87" s="48">
        <v>260</v>
      </c>
    </row>
  </sheetData>
  <mergeCells count="18">
    <mergeCell ref="A2:I2"/>
    <mergeCell ref="E4:E5"/>
    <mergeCell ref="F4:F5"/>
    <mergeCell ref="G4:G5"/>
    <mergeCell ref="H4:H5"/>
    <mergeCell ref="A4:A5"/>
    <mergeCell ref="B4:B5"/>
    <mergeCell ref="C4:C5"/>
    <mergeCell ref="D4:D5"/>
    <mergeCell ref="A85:A87"/>
    <mergeCell ref="A6:A26"/>
    <mergeCell ref="A27:A41"/>
    <mergeCell ref="A42:A49"/>
    <mergeCell ref="A50:A57"/>
    <mergeCell ref="B50:C50"/>
    <mergeCell ref="B58:C58"/>
    <mergeCell ref="A58:A70"/>
    <mergeCell ref="A71:A82"/>
  </mergeCells>
  <printOptions/>
  <pageMargins left="0.75" right="0.75" top="0.79" bottom="1" header="0.5" footer="0.5"/>
  <pageSetup horizontalDpi="600" verticalDpi="600" orientation="landscape" paperSize="9" scale="6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BLIZYN</cp:lastModifiedBy>
  <cp:lastPrinted>2009-01-09T08:45:15Z</cp:lastPrinted>
  <dcterms:created xsi:type="dcterms:W3CDTF">2007-12-27T09:58:32Z</dcterms:created>
  <dcterms:modified xsi:type="dcterms:W3CDTF">2009-01-09T08:47:30Z</dcterms:modified>
  <cp:category/>
  <cp:version/>
  <cp:contentType/>
  <cp:contentStatus/>
</cp:coreProperties>
</file>