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3" sheetId="1" r:id="rId1"/>
    <sheet name="4" sheetId="2" r:id="rId2"/>
    <sheet name="5" sheetId="3" r:id="rId3"/>
    <sheet name="5a" sheetId="4" r:id="rId4"/>
    <sheet name="6" sheetId="5" r:id="rId5"/>
    <sheet name="7" sheetId="6" r:id="rId6"/>
  </sheets>
  <definedNames>
    <definedName name="_xlnm.Print_Area" localSheetId="1">'4'!$A$1:$J$28</definedName>
  </definedNames>
  <calcPr fullCalcOnLoad="1"/>
</workbook>
</file>

<file path=xl/sharedStrings.xml><?xml version="1.0" encoding="utf-8"?>
<sst xmlns="http://schemas.openxmlformats.org/spreadsheetml/2006/main" count="481" uniqueCount="229">
  <si>
    <t>4.</t>
  </si>
  <si>
    <t>Dział</t>
  </si>
  <si>
    <t>Rozdział</t>
  </si>
  <si>
    <t>Treść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</si>
  <si>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</si>
  <si>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</si>
  <si>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</si>
  <si>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</si>
  <si>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</si>
  <si>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</si>
  <si>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</si>
  <si>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</si>
  <si>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</si>
  <si>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</si>
  <si>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</si>
  <si>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</si>
  <si>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</si>
  <si>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</si>
  <si>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</si>
  <si>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</si>
  <si>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</si>
  <si>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</si>
  <si>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</si>
  <si>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</si>
  <si>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</si>
  <si>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</si>
  <si>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</si>
  <si>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</si>
  <si>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</si>
  <si>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</si>
  <si>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</si>
  <si>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</si>
  <si>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</si>
  <si>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</si>
  <si>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</si>
  <si>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rok budżetowy 2009 (7+8+9+10)</t>
  </si>
  <si>
    <t>Zadania inwestycyjne roczne w 2009 r.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</si>
  <si>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</si>
  <si>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</si>
  <si>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</si>
  <si>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</si>
  <si>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</si>
  <si>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</si>
  <si>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</si>
  <si>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</si>
  <si>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</si>
  <si>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</si>
  <si>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</si>
  <si>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</si>
  <si>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</si>
  <si>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</si>
  <si>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</si>
  <si>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</si>
  <si>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</si>
  <si>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</si>
  <si>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</si>
  <si>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</si>
  <si>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</si>
  <si>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</si>
  <si>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Razem 2010 - 2011</t>
  </si>
  <si>
    <t>Wydatki poniesione do 31.12.2008 r.</t>
  </si>
  <si>
    <t>Planowane wydatki budżetowe na realizację zadań programu w latach 2010 - 20……</t>
  </si>
  <si>
    <t>po 2011 roku</t>
  </si>
  <si>
    <t>Wydatki majątkowe na programy i projekty realizowane ze środków pochodzących z budżetu Unii Europejskiej oraz innych źródeł zagranicznych, niepodlegających zwrotowi na 2009 rok</t>
  </si>
  <si>
    <t>Nazwa instytucji</t>
  </si>
  <si>
    <t>Kwota dotacji</t>
  </si>
  <si>
    <t>Dotacje podmiotowe w 2009 r.</t>
  </si>
  <si>
    <t>Udzielone pożyczki</t>
  </si>
  <si>
    <t>Wykup papierów wartościowych</t>
  </si>
  <si>
    <t>Przychody i rozchody budżetu w 2009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</si>
  <si>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</si>
  <si>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</si>
  <si>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</si>
  <si>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</si>
  <si>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</si>
  <si>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</si>
  <si>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</si>
  <si>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</si>
  <si>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</si>
  <si>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</si>
  <si>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</si>
  <si>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</si>
  <si>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</si>
  <si>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</si>
  <si>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</si>
  <si>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</si>
  <si>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</si>
  <si>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</si>
  <si>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</si>
  <si>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</si>
  <si>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</si>
  <si>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</si>
  <si>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</si>
  <si>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</si>
  <si>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</si>
  <si>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</si>
  <si>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</si>
  <si>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</si>
  <si>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</si>
  <si>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</si>
  <si>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</si>
  <si>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</si>
  <si>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</si>
  <si>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</si>
  <si>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</si>
  <si>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</si>
  <si>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</si>
  <si>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</si>
  <si>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</si>
  <si>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</si>
  <si>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</si>
  <si>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</si>
  <si>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</si>
  <si>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</si>
  <si>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</si>
  <si>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</si>
  <si>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</si>
  <si>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</si>
  <si>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</si>
  <si>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</si>
  <si>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</si>
  <si>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</si>
  <si>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</si>
  <si>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</si>
  <si>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Gminny Ośrodek Kultury</t>
  </si>
  <si>
    <t>010</t>
  </si>
  <si>
    <t>01010</t>
  </si>
  <si>
    <t>Budowa wodociągów - projekty</t>
  </si>
  <si>
    <t>Urząd Gminy</t>
  </si>
  <si>
    <t>600</t>
  </si>
  <si>
    <t>60016</t>
  </si>
  <si>
    <t>Budowa drogi gminnej Wołów-Cyganów-Wołów I o dł. 155 mb w m-c Wołów</t>
  </si>
  <si>
    <t>801</t>
  </si>
  <si>
    <t>80101</t>
  </si>
  <si>
    <t>900</t>
  </si>
  <si>
    <t>90015</t>
  </si>
  <si>
    <t>Budowa oświetlenia w m-c Mroczków-Kamionka do Sobótki</t>
  </si>
  <si>
    <t>Budowa oświetlenia w Bliżynie ul.Boczna</t>
  </si>
  <si>
    <t>Budowa oświetlenia - projekty</t>
  </si>
  <si>
    <t>Budowa wodociągu w Górkach Barwinek (2007-2009)</t>
  </si>
  <si>
    <t>Budowa wodociagu Bliżyn ul. Rudowskiego (2007-2009)</t>
  </si>
  <si>
    <t>Budowa wodociagu w Zbrojowie (2007-2009)</t>
  </si>
  <si>
    <t>Budowa wodociagu w Bugaju (2008-2009)</t>
  </si>
  <si>
    <t>01041</t>
  </si>
  <si>
    <t>Zagospodarowanie przestrzeni publicznej centrum wsi Bliżyn (2006-2009)</t>
  </si>
  <si>
    <t>750</t>
  </si>
  <si>
    <t>75095</t>
  </si>
  <si>
    <t>Informatyzacja Urzedu Gminy w Bliżynie (2007-2009)</t>
  </si>
  <si>
    <t>11.</t>
  </si>
  <si>
    <t>Budowa drogi gminnej Zagórze I w miejscowości Zagórze w km 0+000 do 0+725, gmina Bliżyn (2007-2010)</t>
  </si>
  <si>
    <t>Przebudowa drogi gminnej nr ewid.G 00221610022 Kucębów Górny w km 0+000 do 1+162 w miejscowości Kucębów, gmina Bliżyn (2004-2009)</t>
  </si>
  <si>
    <t>Budowa wodociągu w Górkach przysiółek Olszyny-Podgórki (2007-2009)</t>
  </si>
  <si>
    <t>12.</t>
  </si>
  <si>
    <t>13.</t>
  </si>
  <si>
    <t>14.</t>
  </si>
  <si>
    <t>15.</t>
  </si>
  <si>
    <t>90001</t>
  </si>
  <si>
    <t>C. Inne źródła - środki od ludności</t>
  </si>
  <si>
    <t xml:space="preserve">A.      
B.
C. 10.450
D. </t>
  </si>
  <si>
    <t xml:space="preserve">A.      
B.
C. 4.450
D. </t>
  </si>
  <si>
    <t xml:space="preserve">A.      
B.
C. 3.600
D. </t>
  </si>
  <si>
    <t>Rewitalizacja centrum wsi Bliżyn - I etap (2007-2010)</t>
  </si>
  <si>
    <t>Program:         Program Rozwoju Obszarów Wiejskich na lata 2007-2013</t>
  </si>
  <si>
    <t xml:space="preserve">Priorytet:3. Jakoś życia na obszarach wiejskich i różnicowanie gospodarki wiejskiej </t>
  </si>
  <si>
    <t>Działanie:3.3. Podstawowe usługi dla gospodarki ludności wiejskiej</t>
  </si>
  <si>
    <t>Projekt:Budowa wodociągu w Górkach Przysiółek Olszyny-Podgórki</t>
  </si>
  <si>
    <t>2007-2009</t>
  </si>
  <si>
    <t>UG</t>
  </si>
  <si>
    <t>Projekt:Budowa wodociągu w Górkach Barwinek</t>
  </si>
  <si>
    <t>Działanie:3.4. Odnowa i rozwój wsi</t>
  </si>
  <si>
    <t>Projekt:Zagospodarowanie przestrzeni publicznej centrum wsi Bliżyn</t>
  </si>
  <si>
    <t>2006-2009</t>
  </si>
  <si>
    <t>2007-2010</t>
  </si>
  <si>
    <t>Program:        Regionalny Program Operacyjny Wojewódźtwa Świętokrzyskiego na lata 2007-2013</t>
  </si>
  <si>
    <t>Priorytet:6.Wzmacnianie ośrodków wiejskich i rewitalizacja małych miast</t>
  </si>
  <si>
    <t>Działanie:6.2. Rewitalizacja małych miast</t>
  </si>
  <si>
    <t>Priorytet:3.Podniesienie jakości systemu komunikacyjnego regionu</t>
  </si>
  <si>
    <t>Działanie:3.2.Rozwój Systemów Lokalnej Infrastruktury Komunikacyjnej</t>
  </si>
  <si>
    <t>2004-2009</t>
  </si>
  <si>
    <t>Priorytet:4.Rozwój infrastruktury ochrony środowiska i energetycznej</t>
  </si>
  <si>
    <t>Działanie:4.1.Rozwój regionalnej infrastruktury ochrony środowiska i energetycznej</t>
  </si>
  <si>
    <t>2004-2011</t>
  </si>
  <si>
    <t>2005-2011</t>
  </si>
  <si>
    <t>Ogółem wydatki majątkowe:</t>
  </si>
  <si>
    <t>Budowa Sali gimnastycznej przy Zespole Szkół w Bliżynie (2008-2010)</t>
  </si>
  <si>
    <t>Budowa drogi gminnej w m-c Gostków i Bliżyn w km 0+255: 0+509 /projekt/</t>
  </si>
  <si>
    <t>Budowa oświetlenia drogi wewnętrznej łączącej Wojtyniów ul.Kamienna z Bliżyn ul.Piaskowa /przy budynku/</t>
  </si>
  <si>
    <t>Budowa oświetlenia w m. Gilów   (przy torach)</t>
  </si>
  <si>
    <t>16.</t>
  </si>
  <si>
    <t>17.</t>
  </si>
  <si>
    <t>75023</t>
  </si>
  <si>
    <t>Budowa wodociagu w Brześciu Górnym (2008-2010)</t>
  </si>
  <si>
    <t>Budowa wodociagu w Wojtyniowie ul.Spacerowa (2008-2009)</t>
  </si>
  <si>
    <t>Budowa kanalizacji deszczowej w miejscowości Bugaj (2009-2010)</t>
  </si>
  <si>
    <t>Budowa oczyszczalni ścieków w miejscowości Wojtyniów oraz kanalizacji w miejscowości Wojtyniów i Bliżyn, gmina Bliżyn (2004-2011)</t>
  </si>
  <si>
    <t>Odbudowa i rozbudowa zalewu Bliżyńskiego na rzece Kamiennej w Bliżynie, Gmina Bliżyn wraz z infrastrukturą towarzyszącą (2005-2011)</t>
  </si>
  <si>
    <t>Budowa oświetlenia w Wojtyniowie ul. Podleśna (2008-2010)</t>
  </si>
  <si>
    <t xml:space="preserve">A.      
B.
C.18.500
D. </t>
  </si>
  <si>
    <t>Zakup pieca c.o. do budynku Urzędu Gminy</t>
  </si>
  <si>
    <t>Budowa boiska przy Zespole Szkół w Bliżynie</t>
  </si>
  <si>
    <t>18.</t>
  </si>
  <si>
    <t>Rozbudowa budynku Urzędu Gminy w Bliżynie (2008-2010)</t>
  </si>
  <si>
    <t>A. 333.000     
B. 333.000
C. -
D. -</t>
  </si>
  <si>
    <t>Projekt: Rewitalizacja centrum wsi Bliżyn - I etap</t>
  </si>
  <si>
    <t>926</t>
  </si>
  <si>
    <t>92601</t>
  </si>
  <si>
    <t>400</t>
  </si>
  <si>
    <t>40002</t>
  </si>
  <si>
    <t xml:space="preserve">Zakup komputerów </t>
  </si>
  <si>
    <t>Gminny Ośrodek Pomocy Społecznej</t>
  </si>
  <si>
    <t>Zakup miernika do badania wody</t>
  </si>
  <si>
    <t>Oś. 4 . LEADER.</t>
  </si>
  <si>
    <t>Dzialanie 4.1. Lokalna strategia rozwoju</t>
  </si>
  <si>
    <t>Projekt: Budowa miejsc integracyjnych w sołectwach</t>
  </si>
  <si>
    <t>2009-2010</t>
  </si>
  <si>
    <t>Ochotnicza Straż Pożarna w Bliżynie</t>
  </si>
  <si>
    <t xml:space="preserve">Budowa miejsc integracyjnych w sołectwach </t>
  </si>
  <si>
    <t>19.</t>
  </si>
  <si>
    <t>Załącznik Nr 5                                       do Uchwały Nr XXIII/155/2009                                                Rady Gminy w Bliżynie                                z dnia 24.03.09r.</t>
  </si>
  <si>
    <t>Załącznik Nr 5a                                       do Uchwały Nr XXIII/155/2009                                                Rady Gminy w Bliżynie                                z dnia 24.03.09r.</t>
  </si>
  <si>
    <t>Załącznik Nr 6                                       do Uchwały Nr  XXIII/155/2009                                              Rady Gminy w Bliżynie                                z dnia 24.03.09r.</t>
  </si>
  <si>
    <t>Załącznik Nr 7                               do Uchwały Nr XXIII/155/2009                                           Rady Gminy w Bliżynie                                z dnia 24.03.09r.</t>
  </si>
  <si>
    <t>Załącznik Nr 4                                           do Uchwały Nr XXIII/155/2009                                            Rady Gminy w Bliżynie                                z dnia 24.03.09r.</t>
  </si>
  <si>
    <t>Załącznik Nr 3                                         do uchwały Nr XXIII/155/2009                          Rady Gminy w Bliżynie                                z dnia 24.03.09r.</t>
  </si>
  <si>
    <t xml:space="preserve">Projekt:Przebudowa drogi gminnej nr ew. G00221610022 Kucębów Górny w km 0+000 </t>
  </si>
  <si>
    <t>miejscowości Zagórze w km 0+000 do 0+725, gmina Bliżyn</t>
  </si>
  <si>
    <t>miejscowości Wojtyniów oraz kanalizacji w miejscowości Wojtyniów i Bliżyn, gmina</t>
  </si>
  <si>
    <t>Działanie:4.1.Rozwój regionalnej infrastruktury</t>
  </si>
  <si>
    <t>Projekt:Odbudowa i rozbudowa zalewu Bliżyńskiego na rzece Kamiennej w Bliżynie,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</si>
</sst>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3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i/>
      <sz val="10"/>
      <name val="Arial CE"/>
      <family val="2"/>
    </font>
    <font>
      <b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12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1" fillId="0" borderId="10" xfId="0" applyFont="1" applyBorder="1" applyAlignment="1" quotePrefix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20" xfId="0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2" fillId="0" borderId="22" xfId="0" applyFont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 wrapText="1"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0" fontId="11" fillId="0" borderId="25" xfId="0" applyFont="1" applyBorder="1" applyAlignment="1" quotePrefix="1">
      <alignment wrapText="1"/>
    </xf>
    <xf numFmtId="0" fontId="12" fillId="0" borderId="27" xfId="0" applyFont="1" applyBorder="1" applyAlignment="1">
      <alignment/>
    </xf>
    <xf numFmtId="0" fontId="11" fillId="0" borderId="11" xfId="0" applyFont="1" applyBorder="1" applyAlignment="1" quotePrefix="1">
      <alignment wrapText="1"/>
    </xf>
    <xf numFmtId="3" fontId="12" fillId="0" borderId="28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2" fillId="0" borderId="29" xfId="0" applyFont="1" applyBorder="1" applyAlignment="1">
      <alignment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49" fontId="12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49" fontId="12" fillId="0" borderId="25" xfId="0" applyNumberFormat="1" applyFont="1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12" fillId="0" borderId="10" xfId="0" applyFont="1" applyBorder="1" applyAlignment="1" quotePrefix="1">
      <alignment/>
    </xf>
    <xf numFmtId="0" fontId="3" fillId="0" borderId="33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7" fillId="0" borderId="13" xfId="0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0" fontId="10" fillId="20" borderId="35" xfId="0" applyFont="1" applyFill="1" applyBorder="1" applyAlignment="1">
      <alignment horizontal="center" vertical="center" wrapText="1"/>
    </xf>
    <xf numFmtId="0" fontId="10" fillId="20" borderId="36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0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6">
      <selection activeCell="C36" sqref="C36"/>
    </sheetView>
  </sheetViews>
  <sheetFormatPr defaultColWidth="9.00390625" defaultRowHeight="12.75"/>
  <cols>
    <col min="1" max="1" width="5.00390625" style="1" customWidth="1"/>
    <col min="2" max="2" width="4.875" style="1" bestFit="1" customWidth="1"/>
    <col min="3" max="3" width="6.25390625" style="1" bestFit="1" customWidth="1"/>
    <col min="4" max="4" width="18.75390625" style="1" customWidth="1"/>
    <col min="5" max="5" width="10.375" style="1" customWidth="1"/>
    <col min="6" max="6" width="9.125" style="1" customWidth="1"/>
    <col min="7" max="7" width="10.00390625" style="1" customWidth="1"/>
    <col min="8" max="8" width="10.75390625" style="1" customWidth="1"/>
    <col min="9" max="9" width="11.00390625" style="1" customWidth="1"/>
    <col min="10" max="10" width="11.875" style="1" customWidth="1"/>
    <col min="11" max="11" width="11.00390625" style="1" customWidth="1"/>
    <col min="12" max="12" width="10.75390625" style="1" customWidth="1"/>
    <col min="13" max="13" width="9.625" style="1" customWidth="1"/>
    <col min="14" max="14" width="10.75390625" style="1" customWidth="1"/>
    <col min="15" max="15" width="12.25390625" style="1" customWidth="1"/>
    <col min="16" max="16384" width="9.125" style="1" customWidth="1"/>
  </cols>
  <sheetData>
    <row r="1" spans="13:16" ht="60" customHeight="1">
      <c r="M1" s="110" t="s">
        <v>223</v>
      </c>
      <c r="N1" s="111"/>
      <c r="O1" s="111"/>
      <c r="P1" s="89"/>
    </row>
    <row r="2" spans="1:15" ht="18">
      <c r="A2" s="118" t="s">
        <v>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 t="s">
        <v>9</v>
      </c>
    </row>
    <row r="4" spans="1:15" s="7" customFormat="1" ht="19.5" customHeight="1">
      <c r="A4" s="121" t="s">
        <v>11</v>
      </c>
      <c r="B4" s="121" t="s">
        <v>1</v>
      </c>
      <c r="C4" s="121" t="s">
        <v>8</v>
      </c>
      <c r="D4" s="117" t="s">
        <v>23</v>
      </c>
      <c r="E4" s="117" t="s">
        <v>12</v>
      </c>
      <c r="F4" s="112" t="s">
        <v>31</v>
      </c>
      <c r="G4" s="115" t="s">
        <v>20</v>
      </c>
      <c r="H4" s="115"/>
      <c r="I4" s="115"/>
      <c r="J4" s="115"/>
      <c r="K4" s="115"/>
      <c r="L4" s="115"/>
      <c r="M4" s="115"/>
      <c r="N4" s="116"/>
      <c r="O4" s="117" t="s">
        <v>13</v>
      </c>
    </row>
    <row r="5" spans="1:15" s="7" customFormat="1" ht="19.5" customHeight="1">
      <c r="A5" s="121"/>
      <c r="B5" s="121"/>
      <c r="C5" s="121"/>
      <c r="D5" s="117"/>
      <c r="E5" s="117"/>
      <c r="F5" s="113"/>
      <c r="G5" s="116" t="s">
        <v>32</v>
      </c>
      <c r="H5" s="117" t="s">
        <v>7</v>
      </c>
      <c r="I5" s="117"/>
      <c r="J5" s="117"/>
      <c r="K5" s="117"/>
      <c r="L5" s="117" t="s">
        <v>29</v>
      </c>
      <c r="M5" s="117" t="s">
        <v>33</v>
      </c>
      <c r="N5" s="112" t="s">
        <v>34</v>
      </c>
      <c r="O5" s="117"/>
    </row>
    <row r="6" spans="1:15" s="7" customFormat="1" ht="29.25" customHeight="1">
      <c r="A6" s="121"/>
      <c r="B6" s="121"/>
      <c r="C6" s="121"/>
      <c r="D6" s="117"/>
      <c r="E6" s="117"/>
      <c r="F6" s="113"/>
      <c r="G6" s="116"/>
      <c r="H6" s="117" t="s">
        <v>25</v>
      </c>
      <c r="I6" s="117" t="s">
        <v>21</v>
      </c>
      <c r="J6" s="117" t="s">
        <v>26</v>
      </c>
      <c r="K6" s="117" t="s">
        <v>22</v>
      </c>
      <c r="L6" s="117"/>
      <c r="M6" s="117"/>
      <c r="N6" s="113"/>
      <c r="O6" s="117"/>
    </row>
    <row r="7" spans="1:15" s="7" customFormat="1" ht="19.5" customHeight="1">
      <c r="A7" s="121"/>
      <c r="B7" s="121"/>
      <c r="C7" s="121"/>
      <c r="D7" s="117"/>
      <c r="E7" s="117"/>
      <c r="F7" s="113"/>
      <c r="G7" s="116"/>
      <c r="H7" s="117"/>
      <c r="I7" s="117"/>
      <c r="J7" s="117"/>
      <c r="K7" s="117"/>
      <c r="L7" s="117"/>
      <c r="M7" s="117"/>
      <c r="N7" s="113"/>
      <c r="O7" s="117"/>
    </row>
    <row r="8" spans="1:15" s="7" customFormat="1" ht="19.5" customHeight="1">
      <c r="A8" s="121"/>
      <c r="B8" s="121"/>
      <c r="C8" s="121"/>
      <c r="D8" s="117"/>
      <c r="E8" s="117"/>
      <c r="F8" s="114"/>
      <c r="G8" s="116"/>
      <c r="H8" s="117"/>
      <c r="I8" s="117"/>
      <c r="J8" s="117"/>
      <c r="K8" s="117"/>
      <c r="L8" s="117"/>
      <c r="M8" s="117"/>
      <c r="N8" s="114"/>
      <c r="O8" s="117"/>
    </row>
    <row r="9" spans="1:15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/>
      <c r="O9" s="5">
        <v>13</v>
      </c>
    </row>
    <row r="10" spans="1:15" ht="53.25" customHeight="1">
      <c r="A10" s="27" t="s">
        <v>4</v>
      </c>
      <c r="B10" s="47" t="s">
        <v>125</v>
      </c>
      <c r="C10" s="47" t="s">
        <v>126</v>
      </c>
      <c r="D10" s="28" t="s">
        <v>151</v>
      </c>
      <c r="E10" s="41">
        <v>870000</v>
      </c>
      <c r="F10" s="41">
        <v>32745</v>
      </c>
      <c r="G10" s="41">
        <v>837255</v>
      </c>
      <c r="H10" s="41">
        <v>145958</v>
      </c>
      <c r="I10" s="41">
        <v>200000</v>
      </c>
      <c r="J10" s="28" t="s">
        <v>159</v>
      </c>
      <c r="K10" s="41">
        <v>486847</v>
      </c>
      <c r="L10" s="41"/>
      <c r="M10" s="41"/>
      <c r="N10" s="41"/>
      <c r="O10" s="6" t="s">
        <v>128</v>
      </c>
    </row>
    <row r="11" spans="1:15" ht="48" customHeight="1">
      <c r="A11" s="27" t="s">
        <v>5</v>
      </c>
      <c r="B11" s="47" t="s">
        <v>125</v>
      </c>
      <c r="C11" s="47" t="s">
        <v>126</v>
      </c>
      <c r="D11" s="28" t="s">
        <v>139</v>
      </c>
      <c r="E11" s="41">
        <v>1847327</v>
      </c>
      <c r="F11" s="41">
        <v>44027</v>
      </c>
      <c r="G11" s="41">
        <v>1803300</v>
      </c>
      <c r="H11" s="41">
        <v>136576</v>
      </c>
      <c r="I11" s="41">
        <v>588730</v>
      </c>
      <c r="J11" s="28" t="s">
        <v>158</v>
      </c>
      <c r="K11" s="41">
        <v>1067544</v>
      </c>
      <c r="L11" s="41"/>
      <c r="M11" s="41"/>
      <c r="N11" s="41"/>
      <c r="O11" s="6" t="s">
        <v>128</v>
      </c>
    </row>
    <row r="12" spans="1:15" ht="48.75" customHeight="1">
      <c r="A12" s="27" t="s">
        <v>6</v>
      </c>
      <c r="B12" s="47" t="s">
        <v>125</v>
      </c>
      <c r="C12" s="47" t="s">
        <v>126</v>
      </c>
      <c r="D12" s="28" t="s">
        <v>141</v>
      </c>
      <c r="E12" s="41">
        <v>88000</v>
      </c>
      <c r="F12" s="41">
        <v>20500</v>
      </c>
      <c r="G12" s="41">
        <v>67500</v>
      </c>
      <c r="H12" s="41">
        <v>63900</v>
      </c>
      <c r="I12" s="41"/>
      <c r="J12" s="28" t="s">
        <v>160</v>
      </c>
      <c r="K12" s="41"/>
      <c r="L12" s="41"/>
      <c r="M12" s="41"/>
      <c r="N12" s="41"/>
      <c r="O12" s="6" t="s">
        <v>128</v>
      </c>
    </row>
    <row r="13" spans="1:15" ht="51.75" customHeight="1">
      <c r="A13" s="27" t="s">
        <v>0</v>
      </c>
      <c r="B13" s="47" t="s">
        <v>125</v>
      </c>
      <c r="C13" s="47" t="s">
        <v>126</v>
      </c>
      <c r="D13" s="28" t="s">
        <v>140</v>
      </c>
      <c r="E13" s="41">
        <v>45118</v>
      </c>
      <c r="F13" s="41">
        <v>24918</v>
      </c>
      <c r="G13" s="41">
        <v>20200</v>
      </c>
      <c r="H13" s="41">
        <v>20200</v>
      </c>
      <c r="I13" s="41"/>
      <c r="J13" s="28" t="s">
        <v>14</v>
      </c>
      <c r="K13" s="41"/>
      <c r="L13" s="41"/>
      <c r="M13" s="41"/>
      <c r="N13" s="41"/>
      <c r="O13" s="6" t="s">
        <v>128</v>
      </c>
    </row>
    <row r="14" spans="1:15" ht="48" customHeight="1">
      <c r="A14" s="27" t="s">
        <v>80</v>
      </c>
      <c r="B14" s="47" t="s">
        <v>125</v>
      </c>
      <c r="C14" s="47" t="s">
        <v>126</v>
      </c>
      <c r="D14" s="28" t="s">
        <v>191</v>
      </c>
      <c r="E14" s="41">
        <v>36480</v>
      </c>
      <c r="F14" s="41">
        <v>5980</v>
      </c>
      <c r="G14" s="41">
        <v>0</v>
      </c>
      <c r="H14" s="41"/>
      <c r="I14" s="41"/>
      <c r="J14" s="8" t="s">
        <v>14</v>
      </c>
      <c r="K14" s="41"/>
      <c r="L14" s="41">
        <v>30500</v>
      </c>
      <c r="M14" s="41"/>
      <c r="N14" s="41"/>
      <c r="O14" s="6" t="s">
        <v>128</v>
      </c>
    </row>
    <row r="15" spans="1:15" ht="46.5" customHeight="1">
      <c r="A15" s="27" t="s">
        <v>94</v>
      </c>
      <c r="B15" s="47" t="s">
        <v>125</v>
      </c>
      <c r="C15" s="47" t="s">
        <v>126</v>
      </c>
      <c r="D15" s="28" t="s">
        <v>142</v>
      </c>
      <c r="E15" s="41">
        <v>39479</v>
      </c>
      <c r="F15" s="41">
        <v>6497</v>
      </c>
      <c r="G15" s="41">
        <v>32982</v>
      </c>
      <c r="H15" s="41">
        <v>32982</v>
      </c>
      <c r="I15" s="41"/>
      <c r="J15" s="28" t="s">
        <v>14</v>
      </c>
      <c r="K15" s="41"/>
      <c r="L15" s="41"/>
      <c r="M15" s="41"/>
      <c r="N15" s="41"/>
      <c r="O15" s="6" t="s">
        <v>128</v>
      </c>
    </row>
    <row r="16" spans="1:15" ht="48.75" customHeight="1">
      <c r="A16" s="27" t="s">
        <v>97</v>
      </c>
      <c r="B16" s="47" t="s">
        <v>125</v>
      </c>
      <c r="C16" s="47" t="s">
        <v>126</v>
      </c>
      <c r="D16" s="28" t="s">
        <v>192</v>
      </c>
      <c r="E16" s="41">
        <v>46458</v>
      </c>
      <c r="F16" s="41">
        <v>6458</v>
      </c>
      <c r="G16" s="41">
        <v>40000</v>
      </c>
      <c r="H16" s="41">
        <v>40000</v>
      </c>
      <c r="I16" s="41"/>
      <c r="J16" s="8" t="s">
        <v>14</v>
      </c>
      <c r="K16" s="41"/>
      <c r="L16" s="41"/>
      <c r="M16" s="41"/>
      <c r="N16" s="41"/>
      <c r="O16" s="6" t="s">
        <v>128</v>
      </c>
    </row>
    <row r="17" spans="1:15" ht="59.25" customHeight="1">
      <c r="A17" s="27" t="s">
        <v>100</v>
      </c>
      <c r="B17" s="47" t="s">
        <v>125</v>
      </c>
      <c r="C17" s="47" t="s">
        <v>143</v>
      </c>
      <c r="D17" s="28" t="s">
        <v>144</v>
      </c>
      <c r="E17" s="45">
        <v>1001731</v>
      </c>
      <c r="F17" s="45">
        <v>56581</v>
      </c>
      <c r="G17" s="45">
        <v>945150</v>
      </c>
      <c r="H17" s="45">
        <v>345150</v>
      </c>
      <c r="I17" s="45">
        <v>100000</v>
      </c>
      <c r="J17" s="99" t="s">
        <v>14</v>
      </c>
      <c r="K17" s="41">
        <v>500000</v>
      </c>
      <c r="L17" s="41"/>
      <c r="M17" s="41"/>
      <c r="N17" s="41"/>
      <c r="O17" s="6" t="s">
        <v>128</v>
      </c>
    </row>
    <row r="18" spans="1:15" ht="50.25" customHeight="1">
      <c r="A18" s="27" t="s">
        <v>103</v>
      </c>
      <c r="B18" s="47" t="s">
        <v>125</v>
      </c>
      <c r="C18" s="47" t="s">
        <v>143</v>
      </c>
      <c r="D18" s="28" t="s">
        <v>161</v>
      </c>
      <c r="E18" s="41">
        <v>1621126</v>
      </c>
      <c r="F18" s="41">
        <v>284768</v>
      </c>
      <c r="G18" s="41">
        <v>1047645</v>
      </c>
      <c r="H18" s="41">
        <v>91308</v>
      </c>
      <c r="I18" s="41">
        <v>300000</v>
      </c>
      <c r="J18" s="8" t="s">
        <v>14</v>
      </c>
      <c r="K18" s="41">
        <v>656337</v>
      </c>
      <c r="L18" s="41">
        <v>288713</v>
      </c>
      <c r="M18" s="41"/>
      <c r="N18" s="41"/>
      <c r="O18" s="6" t="s">
        <v>128</v>
      </c>
    </row>
    <row r="19" spans="1:15" ht="102">
      <c r="A19" s="27" t="s">
        <v>106</v>
      </c>
      <c r="B19" s="47" t="s">
        <v>129</v>
      </c>
      <c r="C19" s="47" t="s">
        <v>130</v>
      </c>
      <c r="D19" s="28" t="s">
        <v>150</v>
      </c>
      <c r="E19" s="41">
        <v>732304</v>
      </c>
      <c r="F19" s="41">
        <v>45304</v>
      </c>
      <c r="G19" s="41">
        <v>687000</v>
      </c>
      <c r="H19" s="41">
        <v>263093</v>
      </c>
      <c r="I19" s="41"/>
      <c r="J19" s="8" t="s">
        <v>14</v>
      </c>
      <c r="K19" s="41">
        <v>423907</v>
      </c>
      <c r="L19" s="41"/>
      <c r="M19" s="41"/>
      <c r="N19" s="41"/>
      <c r="O19" s="6" t="s">
        <v>128</v>
      </c>
    </row>
    <row r="20" spans="1:15" ht="78" customHeight="1">
      <c r="A20" s="27" t="s">
        <v>148</v>
      </c>
      <c r="B20" s="47" t="s">
        <v>129</v>
      </c>
      <c r="C20" s="47" t="s">
        <v>130</v>
      </c>
      <c r="D20" s="28" t="s">
        <v>149</v>
      </c>
      <c r="E20" s="41">
        <v>796960</v>
      </c>
      <c r="F20" s="41">
        <v>24288</v>
      </c>
      <c r="G20" s="41">
        <v>438339</v>
      </c>
      <c r="H20" s="41">
        <v>60763</v>
      </c>
      <c r="I20" s="41">
        <v>100000</v>
      </c>
      <c r="J20" s="8" t="s">
        <v>14</v>
      </c>
      <c r="K20" s="41">
        <v>277576</v>
      </c>
      <c r="L20" s="41">
        <v>334333</v>
      </c>
      <c r="M20" s="41"/>
      <c r="N20" s="41"/>
      <c r="O20" s="6" t="s">
        <v>128</v>
      </c>
    </row>
    <row r="21" spans="1:15" ht="53.25" customHeight="1">
      <c r="A21" s="27" t="s">
        <v>152</v>
      </c>
      <c r="B21" s="47" t="s">
        <v>129</v>
      </c>
      <c r="C21" s="47" t="s">
        <v>130</v>
      </c>
      <c r="D21" s="28" t="s">
        <v>193</v>
      </c>
      <c r="E21" s="41">
        <v>98000</v>
      </c>
      <c r="F21" s="41">
        <v>0</v>
      </c>
      <c r="G21" s="41">
        <v>5000</v>
      </c>
      <c r="H21" s="41">
        <v>5000</v>
      </c>
      <c r="I21" s="41"/>
      <c r="J21" s="8"/>
      <c r="K21" s="41"/>
      <c r="L21" s="41">
        <v>93000</v>
      </c>
      <c r="M21" s="41"/>
      <c r="N21" s="41"/>
      <c r="O21" s="6" t="s">
        <v>128</v>
      </c>
    </row>
    <row r="22" spans="1:15" ht="45.75" customHeight="1">
      <c r="A22" s="27" t="s">
        <v>153</v>
      </c>
      <c r="B22" s="47" t="s">
        <v>145</v>
      </c>
      <c r="C22" s="47" t="s">
        <v>146</v>
      </c>
      <c r="D22" s="28" t="s">
        <v>147</v>
      </c>
      <c r="E22" s="41">
        <v>391180</v>
      </c>
      <c r="F22" s="41">
        <v>15880</v>
      </c>
      <c r="G22" s="41">
        <v>375300</v>
      </c>
      <c r="H22" s="41">
        <v>75300</v>
      </c>
      <c r="I22" s="41">
        <v>300000</v>
      </c>
      <c r="J22" s="8" t="s">
        <v>14</v>
      </c>
      <c r="K22" s="41"/>
      <c r="L22" s="41"/>
      <c r="M22" s="41"/>
      <c r="N22" s="41"/>
      <c r="O22" s="6" t="s">
        <v>128</v>
      </c>
    </row>
    <row r="23" spans="1:15" ht="45.75" customHeight="1">
      <c r="A23" s="27" t="s">
        <v>154</v>
      </c>
      <c r="B23" s="49" t="s">
        <v>145</v>
      </c>
      <c r="C23" s="49" t="s">
        <v>146</v>
      </c>
      <c r="D23" s="28" t="s">
        <v>201</v>
      </c>
      <c r="E23" s="41">
        <v>1800000</v>
      </c>
      <c r="F23" s="41">
        <v>51980</v>
      </c>
      <c r="G23" s="41">
        <v>0</v>
      </c>
      <c r="H23" s="41">
        <v>0</v>
      </c>
      <c r="I23" s="41"/>
      <c r="J23" s="28"/>
      <c r="K23" s="41"/>
      <c r="L23" s="41">
        <v>1748020</v>
      </c>
      <c r="M23" s="41"/>
      <c r="N23" s="41"/>
      <c r="O23" s="6" t="s">
        <v>128</v>
      </c>
    </row>
    <row r="24" spans="1:15" ht="55.5" customHeight="1">
      <c r="A24" s="27" t="s">
        <v>155</v>
      </c>
      <c r="B24" s="49" t="s">
        <v>132</v>
      </c>
      <c r="C24" s="49" t="s">
        <v>133</v>
      </c>
      <c r="D24" s="8" t="s">
        <v>184</v>
      </c>
      <c r="E24" s="51">
        <v>2692185</v>
      </c>
      <c r="F24" s="51">
        <v>23790</v>
      </c>
      <c r="G24" s="51">
        <v>0</v>
      </c>
      <c r="H24" s="51">
        <v>0</v>
      </c>
      <c r="I24" s="51"/>
      <c r="J24" s="8"/>
      <c r="K24" s="51"/>
      <c r="L24" s="51">
        <v>2668395</v>
      </c>
      <c r="M24" s="51"/>
      <c r="N24" s="51"/>
      <c r="O24" s="6" t="s">
        <v>128</v>
      </c>
    </row>
    <row r="25" spans="1:15" ht="127.5">
      <c r="A25" s="27" t="s">
        <v>188</v>
      </c>
      <c r="B25" s="49" t="s">
        <v>134</v>
      </c>
      <c r="C25" s="49" t="s">
        <v>156</v>
      </c>
      <c r="D25" s="8" t="s">
        <v>194</v>
      </c>
      <c r="E25" s="51">
        <v>12003000</v>
      </c>
      <c r="F25" s="51">
        <v>336200</v>
      </c>
      <c r="G25" s="51">
        <v>3278399</v>
      </c>
      <c r="H25" s="51">
        <v>311360</v>
      </c>
      <c r="I25" s="51">
        <v>1000000</v>
      </c>
      <c r="J25" s="8" t="s">
        <v>14</v>
      </c>
      <c r="K25" s="51">
        <v>1967039</v>
      </c>
      <c r="L25" s="51">
        <v>5541911</v>
      </c>
      <c r="M25" s="51">
        <v>2846490</v>
      </c>
      <c r="N25" s="51"/>
      <c r="O25" s="6" t="s">
        <v>128</v>
      </c>
    </row>
    <row r="26" spans="1:15" ht="114.75">
      <c r="A26" s="27" t="s">
        <v>189</v>
      </c>
      <c r="B26" s="49" t="s">
        <v>134</v>
      </c>
      <c r="C26" s="49" t="s">
        <v>156</v>
      </c>
      <c r="D26" s="8" t="s">
        <v>195</v>
      </c>
      <c r="E26" s="51">
        <v>11106166</v>
      </c>
      <c r="F26" s="51">
        <v>386867</v>
      </c>
      <c r="G26" s="51">
        <v>1883975</v>
      </c>
      <c r="H26" s="51">
        <v>153590</v>
      </c>
      <c r="I26" s="51">
        <v>600000</v>
      </c>
      <c r="J26" s="8" t="s">
        <v>14</v>
      </c>
      <c r="K26" s="51">
        <v>1130385</v>
      </c>
      <c r="L26" s="51">
        <v>4180314</v>
      </c>
      <c r="M26" s="51">
        <v>4655010</v>
      </c>
      <c r="N26" s="51"/>
      <c r="O26" s="6" t="s">
        <v>128</v>
      </c>
    </row>
    <row r="27" spans="1:15" ht="51.75" thickBot="1">
      <c r="A27" s="27" t="s">
        <v>200</v>
      </c>
      <c r="B27" s="49" t="s">
        <v>134</v>
      </c>
      <c r="C27" s="49" t="s">
        <v>135</v>
      </c>
      <c r="D27" s="8" t="s">
        <v>196</v>
      </c>
      <c r="E27" s="51">
        <v>55286</v>
      </c>
      <c r="F27" s="51">
        <v>5286</v>
      </c>
      <c r="G27" s="51">
        <v>25000</v>
      </c>
      <c r="H27" s="51">
        <v>25000</v>
      </c>
      <c r="I27" s="51"/>
      <c r="J27" s="95" t="s">
        <v>14</v>
      </c>
      <c r="K27" s="51"/>
      <c r="L27" s="51">
        <v>25000</v>
      </c>
      <c r="M27" s="51"/>
      <c r="N27" s="51"/>
      <c r="O27" s="6" t="s">
        <v>128</v>
      </c>
    </row>
    <row r="28" spans="1:15" ht="51.75" thickBot="1">
      <c r="A28" s="27" t="s">
        <v>217</v>
      </c>
      <c r="B28" s="49" t="s">
        <v>125</v>
      </c>
      <c r="C28" s="49" t="s">
        <v>143</v>
      </c>
      <c r="D28" s="8" t="s">
        <v>216</v>
      </c>
      <c r="E28" s="51">
        <v>380000</v>
      </c>
      <c r="F28" s="51"/>
      <c r="G28" s="51">
        <v>280000</v>
      </c>
      <c r="H28" s="51">
        <v>80000</v>
      </c>
      <c r="I28" s="51"/>
      <c r="J28" s="95" t="s">
        <v>14</v>
      </c>
      <c r="K28" s="51">
        <v>200000</v>
      </c>
      <c r="L28" s="51">
        <v>100000</v>
      </c>
      <c r="M28" s="51"/>
      <c r="N28" s="51"/>
      <c r="O28" s="6" t="s">
        <v>128</v>
      </c>
    </row>
    <row r="29" spans="1:15" ht="52.5" customHeight="1" thickBot="1">
      <c r="A29" s="119" t="s">
        <v>24</v>
      </c>
      <c r="B29" s="120"/>
      <c r="C29" s="120"/>
      <c r="D29" s="120"/>
      <c r="E29" s="52">
        <f>SUM(E10:E28)</f>
        <v>35650800</v>
      </c>
      <c r="F29" s="52">
        <f>SUM(F10:F28)</f>
        <v>1372069</v>
      </c>
      <c r="G29" s="52">
        <f>SUM(G10:G28)</f>
        <v>11767045</v>
      </c>
      <c r="H29" s="52">
        <f>SUM(H10:H28)</f>
        <v>1850180</v>
      </c>
      <c r="I29" s="91">
        <f>SUM(I10:I28)</f>
        <v>3188730</v>
      </c>
      <c r="J29" s="94" t="s">
        <v>197</v>
      </c>
      <c r="K29" s="92">
        <f>SUM(K10:K28)</f>
        <v>6709635</v>
      </c>
      <c r="L29" s="52">
        <f>SUM(L10:L28)</f>
        <v>15010186</v>
      </c>
      <c r="M29" s="52">
        <f>SUM(M10:M28)</f>
        <v>7501500</v>
      </c>
      <c r="N29" s="52">
        <f>SUM(N10:N28)</f>
        <v>0</v>
      </c>
      <c r="O29" s="50" t="s">
        <v>10</v>
      </c>
    </row>
    <row r="31" ht="12.75">
      <c r="A31" s="1" t="s">
        <v>19</v>
      </c>
    </row>
    <row r="32" ht="12.75">
      <c r="A32" s="1" t="s">
        <v>15</v>
      </c>
    </row>
    <row r="33" ht="12.75">
      <c r="A33" s="1" t="s">
        <v>16</v>
      </c>
    </row>
    <row r="34" ht="12.75">
      <c r="A34" s="1" t="s">
        <v>157</v>
      </c>
    </row>
  </sheetData>
  <sheetProtection/>
  <mergeCells count="20">
    <mergeCell ref="A29:D29"/>
    <mergeCell ref="H5:K5"/>
    <mergeCell ref="H6:H8"/>
    <mergeCell ref="I6:I8"/>
    <mergeCell ref="J6:J8"/>
    <mergeCell ref="K6:K8"/>
    <mergeCell ref="F4:F8"/>
    <mergeCell ref="A4:A8"/>
    <mergeCell ref="B4:B8"/>
    <mergeCell ref="C4:C8"/>
    <mergeCell ref="M1:O1"/>
    <mergeCell ref="N5:N8"/>
    <mergeCell ref="G4:N4"/>
    <mergeCell ref="L5:L8"/>
    <mergeCell ref="A2:O2"/>
    <mergeCell ref="D4:D8"/>
    <mergeCell ref="O4:O8"/>
    <mergeCell ref="G5:G8"/>
    <mergeCell ref="E4:E8"/>
    <mergeCell ref="M5:M8"/>
  </mergeCells>
  <printOptions horizontalCentered="1"/>
  <pageMargins left="0.5118110236220472" right="0.3937007874015748" top="1.1023622047244095" bottom="0.826771653543307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PageLayoutView="0" workbookViewId="0" topLeftCell="A14">
      <selection activeCell="P24" sqref="P2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7.00390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9:10" ht="56.25" customHeight="1">
      <c r="I1" s="110" t="s">
        <v>222</v>
      </c>
      <c r="J1" s="110"/>
    </row>
    <row r="2" spans="1:10" ht="18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0.5" customHeight="1">
      <c r="A3" s="4"/>
      <c r="B3" s="4"/>
      <c r="C3" s="4"/>
      <c r="D3" s="4"/>
      <c r="E3" s="4"/>
      <c r="F3" s="4"/>
      <c r="G3" s="4"/>
      <c r="H3" s="4"/>
      <c r="I3" s="4"/>
      <c r="J3" s="3" t="s">
        <v>9</v>
      </c>
    </row>
    <row r="4" spans="1:10" s="7" customFormat="1" ht="19.5" customHeight="1">
      <c r="A4" s="123" t="s">
        <v>11</v>
      </c>
      <c r="B4" s="123" t="s">
        <v>1</v>
      </c>
      <c r="C4" s="123" t="s">
        <v>8</v>
      </c>
      <c r="D4" s="124" t="s">
        <v>28</v>
      </c>
      <c r="E4" s="124" t="s">
        <v>20</v>
      </c>
      <c r="F4" s="124"/>
      <c r="G4" s="124"/>
      <c r="H4" s="124"/>
      <c r="I4" s="124"/>
      <c r="J4" s="124" t="s">
        <v>13</v>
      </c>
    </row>
    <row r="5" spans="1:10" s="7" customFormat="1" ht="19.5" customHeight="1">
      <c r="A5" s="123"/>
      <c r="B5" s="123"/>
      <c r="C5" s="123"/>
      <c r="D5" s="124"/>
      <c r="E5" s="124" t="s">
        <v>35</v>
      </c>
      <c r="F5" s="124" t="s">
        <v>7</v>
      </c>
      <c r="G5" s="124"/>
      <c r="H5" s="124"/>
      <c r="I5" s="124"/>
      <c r="J5" s="124"/>
    </row>
    <row r="6" spans="1:10" s="7" customFormat="1" ht="29.25" customHeight="1">
      <c r="A6" s="123"/>
      <c r="B6" s="123"/>
      <c r="C6" s="123"/>
      <c r="D6" s="124"/>
      <c r="E6" s="124"/>
      <c r="F6" s="124" t="s">
        <v>25</v>
      </c>
      <c r="G6" s="124" t="s">
        <v>21</v>
      </c>
      <c r="H6" s="124" t="s">
        <v>27</v>
      </c>
      <c r="I6" s="124" t="s">
        <v>22</v>
      </c>
      <c r="J6" s="124"/>
    </row>
    <row r="7" spans="1:10" s="7" customFormat="1" ht="19.5" customHeight="1">
      <c r="A7" s="123"/>
      <c r="B7" s="123"/>
      <c r="C7" s="123"/>
      <c r="D7" s="124"/>
      <c r="E7" s="124"/>
      <c r="F7" s="124"/>
      <c r="G7" s="124"/>
      <c r="H7" s="124"/>
      <c r="I7" s="124"/>
      <c r="J7" s="124"/>
    </row>
    <row r="8" spans="1:10" s="7" customFormat="1" ht="19.5" customHeight="1">
      <c r="A8" s="123"/>
      <c r="B8" s="123"/>
      <c r="C8" s="123"/>
      <c r="D8" s="124"/>
      <c r="E8" s="124"/>
      <c r="F8" s="124"/>
      <c r="G8" s="124"/>
      <c r="H8" s="124"/>
      <c r="I8" s="124"/>
      <c r="J8" s="124"/>
    </row>
    <row r="9" spans="1:10" ht="7.5" customHeight="1">
      <c r="A9" s="5">
        <v>1</v>
      </c>
      <c r="B9" s="5">
        <v>2</v>
      </c>
      <c r="C9" s="5">
        <v>3</v>
      </c>
      <c r="D9" s="5">
        <v>4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</row>
    <row r="10" spans="1:10" ht="53.25" customHeight="1">
      <c r="A10" s="27" t="s">
        <v>4</v>
      </c>
      <c r="B10" s="47" t="s">
        <v>125</v>
      </c>
      <c r="C10" s="47" t="s">
        <v>126</v>
      </c>
      <c r="D10" s="48" t="s">
        <v>127</v>
      </c>
      <c r="E10" s="41">
        <v>25000</v>
      </c>
      <c r="F10" s="41">
        <v>25000</v>
      </c>
      <c r="G10" s="41"/>
      <c r="H10" s="28" t="s">
        <v>14</v>
      </c>
      <c r="I10" s="6"/>
      <c r="J10" s="6" t="s">
        <v>128</v>
      </c>
    </row>
    <row r="11" spans="1:10" ht="47.25" customHeight="1">
      <c r="A11" s="27" t="s">
        <v>5</v>
      </c>
      <c r="B11" s="47" t="s">
        <v>129</v>
      </c>
      <c r="C11" s="47" t="s">
        <v>130</v>
      </c>
      <c r="D11" s="48" t="s">
        <v>131</v>
      </c>
      <c r="E11" s="41">
        <v>122943</v>
      </c>
      <c r="F11" s="41">
        <v>62943</v>
      </c>
      <c r="G11" s="41">
        <v>60000</v>
      </c>
      <c r="H11" s="28" t="s">
        <v>14</v>
      </c>
      <c r="I11" s="6"/>
      <c r="J11" s="6" t="s">
        <v>128</v>
      </c>
    </row>
    <row r="12" spans="1:10" ht="52.5" customHeight="1">
      <c r="A12" s="27" t="s">
        <v>6</v>
      </c>
      <c r="B12" s="47" t="s">
        <v>129</v>
      </c>
      <c r="C12" s="47" t="s">
        <v>130</v>
      </c>
      <c r="D12" s="48" t="s">
        <v>185</v>
      </c>
      <c r="E12" s="41">
        <v>25000</v>
      </c>
      <c r="F12" s="41">
        <v>25000</v>
      </c>
      <c r="G12" s="41"/>
      <c r="H12" s="28" t="s">
        <v>14</v>
      </c>
      <c r="I12" s="6"/>
      <c r="J12" s="6" t="s">
        <v>128</v>
      </c>
    </row>
    <row r="13" spans="1:10" ht="52.5" customHeight="1">
      <c r="A13" s="27" t="s">
        <v>0</v>
      </c>
      <c r="B13" s="47" t="s">
        <v>145</v>
      </c>
      <c r="C13" s="47" t="s">
        <v>190</v>
      </c>
      <c r="D13" s="48" t="s">
        <v>198</v>
      </c>
      <c r="E13" s="41">
        <v>12000</v>
      </c>
      <c r="F13" s="41">
        <v>12000</v>
      </c>
      <c r="G13" s="41"/>
      <c r="H13" s="28" t="s">
        <v>14</v>
      </c>
      <c r="I13" s="6"/>
      <c r="J13" s="6" t="s">
        <v>128</v>
      </c>
    </row>
    <row r="14" spans="1:10" ht="62.25" customHeight="1">
      <c r="A14" s="27" t="s">
        <v>80</v>
      </c>
      <c r="B14" s="47" t="s">
        <v>204</v>
      </c>
      <c r="C14" s="47" t="s">
        <v>205</v>
      </c>
      <c r="D14" s="48" t="s">
        <v>199</v>
      </c>
      <c r="E14" s="41">
        <v>1266000</v>
      </c>
      <c r="F14" s="41">
        <v>300000</v>
      </c>
      <c r="G14" s="41">
        <v>300000</v>
      </c>
      <c r="H14" s="79" t="s">
        <v>202</v>
      </c>
      <c r="I14" s="6"/>
      <c r="J14" s="6" t="s">
        <v>128</v>
      </c>
    </row>
    <row r="15" spans="1:10" ht="52.5" customHeight="1">
      <c r="A15" s="27" t="s">
        <v>94</v>
      </c>
      <c r="B15" s="47" t="s">
        <v>134</v>
      </c>
      <c r="C15" s="47" t="s">
        <v>135</v>
      </c>
      <c r="D15" s="48" t="s">
        <v>187</v>
      </c>
      <c r="E15" s="41">
        <v>41000</v>
      </c>
      <c r="F15" s="41">
        <v>41000</v>
      </c>
      <c r="G15" s="41"/>
      <c r="H15" s="28" t="s">
        <v>14</v>
      </c>
      <c r="I15" s="6"/>
      <c r="J15" s="6" t="s">
        <v>128</v>
      </c>
    </row>
    <row r="16" spans="1:10" ht="57.75" customHeight="1">
      <c r="A16" s="27" t="s">
        <v>97</v>
      </c>
      <c r="B16" s="47" t="s">
        <v>134</v>
      </c>
      <c r="C16" s="47" t="s">
        <v>135</v>
      </c>
      <c r="D16" s="48" t="s">
        <v>186</v>
      </c>
      <c r="E16" s="41">
        <v>7800</v>
      </c>
      <c r="F16" s="41">
        <v>7800</v>
      </c>
      <c r="G16" s="41"/>
      <c r="H16" s="28" t="s">
        <v>14</v>
      </c>
      <c r="I16" s="6"/>
      <c r="J16" s="6" t="s">
        <v>128</v>
      </c>
    </row>
    <row r="17" spans="1:10" ht="57.75" customHeight="1">
      <c r="A17" s="27" t="s">
        <v>100</v>
      </c>
      <c r="B17" s="47" t="s">
        <v>134</v>
      </c>
      <c r="C17" s="47" t="s">
        <v>135</v>
      </c>
      <c r="D17" s="48" t="s">
        <v>137</v>
      </c>
      <c r="E17" s="41">
        <v>30000</v>
      </c>
      <c r="F17" s="41">
        <v>30000</v>
      </c>
      <c r="G17" s="41"/>
      <c r="H17" s="28" t="s">
        <v>14</v>
      </c>
      <c r="I17" s="6"/>
      <c r="J17" s="6" t="s">
        <v>128</v>
      </c>
    </row>
    <row r="18" spans="1:10" ht="57.75" customHeight="1">
      <c r="A18" s="27" t="s">
        <v>103</v>
      </c>
      <c r="B18" s="47" t="s">
        <v>134</v>
      </c>
      <c r="C18" s="47" t="s">
        <v>135</v>
      </c>
      <c r="D18" s="48" t="s">
        <v>136</v>
      </c>
      <c r="E18" s="41">
        <v>50000</v>
      </c>
      <c r="F18" s="41">
        <v>50000</v>
      </c>
      <c r="G18" s="41"/>
      <c r="H18" s="28" t="s">
        <v>14</v>
      </c>
      <c r="I18" s="6"/>
      <c r="J18" s="6" t="s">
        <v>128</v>
      </c>
    </row>
    <row r="19" spans="1:10" ht="57.75" customHeight="1">
      <c r="A19" s="27" t="s">
        <v>106</v>
      </c>
      <c r="B19" s="47" t="s">
        <v>134</v>
      </c>
      <c r="C19" s="47" t="s">
        <v>135</v>
      </c>
      <c r="D19" s="48" t="s">
        <v>138</v>
      </c>
      <c r="E19" s="41">
        <v>36000</v>
      </c>
      <c r="F19" s="41">
        <v>36000</v>
      </c>
      <c r="G19" s="41"/>
      <c r="H19" s="28" t="s">
        <v>14</v>
      </c>
      <c r="I19" s="6"/>
      <c r="J19" s="6" t="s">
        <v>128</v>
      </c>
    </row>
    <row r="20" spans="1:10" ht="57.75" customHeight="1">
      <c r="A20" s="27" t="s">
        <v>148</v>
      </c>
      <c r="B20" s="47" t="s">
        <v>206</v>
      </c>
      <c r="C20" s="47" t="s">
        <v>207</v>
      </c>
      <c r="D20" s="48" t="s">
        <v>210</v>
      </c>
      <c r="E20" s="41">
        <v>6030</v>
      </c>
      <c r="F20" s="41">
        <v>6030</v>
      </c>
      <c r="G20" s="41"/>
      <c r="H20" s="28"/>
      <c r="I20" s="6"/>
      <c r="J20" s="6" t="s">
        <v>128</v>
      </c>
    </row>
    <row r="21" spans="1:10" ht="57.75" customHeight="1">
      <c r="A21" s="27" t="s">
        <v>152</v>
      </c>
      <c r="B21" s="6">
        <v>852</v>
      </c>
      <c r="C21" s="6">
        <v>85219</v>
      </c>
      <c r="D21" s="6" t="s">
        <v>208</v>
      </c>
      <c r="E21" s="6">
        <v>15000</v>
      </c>
      <c r="F21" s="6">
        <v>15000</v>
      </c>
      <c r="G21" s="6"/>
      <c r="H21" s="6"/>
      <c r="I21" s="6"/>
      <c r="J21" s="28" t="s">
        <v>209</v>
      </c>
    </row>
    <row r="22" spans="1:10" ht="22.5" customHeight="1">
      <c r="A22" s="122" t="s">
        <v>24</v>
      </c>
      <c r="B22" s="122"/>
      <c r="C22" s="122"/>
      <c r="D22" s="122"/>
      <c r="E22" s="46">
        <f>SUM(E10:E21)</f>
        <v>1636773</v>
      </c>
      <c r="F22" s="46">
        <f>SUM(F10:F21)</f>
        <v>610773</v>
      </c>
      <c r="G22" s="46">
        <f>SUM(G10:G21)</f>
        <v>360000</v>
      </c>
      <c r="H22" s="46">
        <v>666000</v>
      </c>
      <c r="I22" s="46">
        <f>SUM(I10:I19)</f>
        <v>0</v>
      </c>
      <c r="J22" s="9" t="s">
        <v>10</v>
      </c>
    </row>
    <row r="24" ht="12.75">
      <c r="A24" s="1" t="s">
        <v>19</v>
      </c>
    </row>
    <row r="25" ht="12.75">
      <c r="A25" s="1" t="s">
        <v>15</v>
      </c>
    </row>
    <row r="26" ht="12.75">
      <c r="A26" s="1" t="s">
        <v>16</v>
      </c>
    </row>
    <row r="27" ht="12.75">
      <c r="A27" s="1" t="s">
        <v>17</v>
      </c>
    </row>
    <row r="28" ht="12.75">
      <c r="A28" s="1" t="s">
        <v>18</v>
      </c>
    </row>
  </sheetData>
  <sheetProtection/>
  <mergeCells count="15">
    <mergeCell ref="I1:J1"/>
    <mergeCell ref="F6:F8"/>
    <mergeCell ref="G6:G8"/>
    <mergeCell ref="H6:H8"/>
    <mergeCell ref="I6:I8"/>
    <mergeCell ref="A22:D22"/>
    <mergeCell ref="A2:J2"/>
    <mergeCell ref="A4:A8"/>
    <mergeCell ref="B4:B8"/>
    <mergeCell ref="C4:C8"/>
    <mergeCell ref="D4:D8"/>
    <mergeCell ref="E4:I4"/>
    <mergeCell ref="J4:J8"/>
    <mergeCell ref="E5:E8"/>
    <mergeCell ref="F5:I5"/>
  </mergeCells>
  <printOptions horizontalCentered="1"/>
  <pageMargins left="0.5118110236220472" right="0.3937007874015748" top="0.49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.625" style="13" customWidth="1"/>
    <col min="2" max="2" width="43.25390625" style="13" customWidth="1"/>
    <col min="3" max="3" width="9.875" style="13" customWidth="1"/>
    <col min="4" max="16384" width="9.125" style="13" customWidth="1"/>
  </cols>
  <sheetData>
    <row r="1" spans="3:5" s="12" customFormat="1" ht="57" customHeight="1">
      <c r="C1" s="110" t="s">
        <v>218</v>
      </c>
      <c r="D1" s="110"/>
      <c r="E1" s="110"/>
    </row>
    <row r="3" spans="1:6" ht="25.5" customHeight="1">
      <c r="A3" s="125" t="s">
        <v>55</v>
      </c>
      <c r="B3" s="125"/>
      <c r="C3" s="125"/>
      <c r="D3" s="125"/>
      <c r="E3" s="125"/>
      <c r="F3" s="125"/>
    </row>
    <row r="4" spans="1:6" ht="25.5" customHeight="1">
      <c r="A4" s="14"/>
      <c r="B4" s="14"/>
      <c r="C4" s="14"/>
      <c r="D4" s="14"/>
      <c r="E4" s="14"/>
      <c r="F4" s="14"/>
    </row>
    <row r="5" ht="12.75">
      <c r="F5" s="15" t="s">
        <v>37</v>
      </c>
    </row>
    <row r="6" spans="1:6" ht="35.25" customHeight="1">
      <c r="A6" s="126" t="s">
        <v>38</v>
      </c>
      <c r="B6" s="126" t="s">
        <v>39</v>
      </c>
      <c r="C6" s="126" t="s">
        <v>56</v>
      </c>
      <c r="D6" s="126" t="s">
        <v>58</v>
      </c>
      <c r="E6" s="126"/>
      <c r="F6" s="126"/>
    </row>
    <row r="7" spans="1:6" ht="27.75" customHeight="1">
      <c r="A7" s="126"/>
      <c r="B7" s="126"/>
      <c r="C7" s="126"/>
      <c r="D7" s="16" t="s">
        <v>40</v>
      </c>
      <c r="E7" s="16" t="s">
        <v>57</v>
      </c>
      <c r="F7" s="16" t="s">
        <v>59</v>
      </c>
    </row>
    <row r="8" spans="1:6" ht="12.75">
      <c r="A8" s="17" t="s">
        <v>41</v>
      </c>
      <c r="B8" s="56" t="s">
        <v>42</v>
      </c>
      <c r="C8" s="59">
        <f>SUM(C9:C11)</f>
        <v>0</v>
      </c>
      <c r="D8" s="59">
        <f>SUM(D9:D11)</f>
        <v>0</v>
      </c>
      <c r="E8" s="59">
        <f>SUM(E9:E11)</f>
        <v>0</v>
      </c>
      <c r="F8" s="59"/>
    </row>
    <row r="9" spans="1:6" ht="12.75">
      <c r="A9" s="18"/>
      <c r="B9" s="93" t="s">
        <v>43</v>
      </c>
      <c r="C9" s="59"/>
      <c r="D9" s="59"/>
      <c r="E9" s="59"/>
      <c r="F9" s="59"/>
    </row>
    <row r="10" spans="1:6" ht="12.75">
      <c r="A10" s="18"/>
      <c r="B10" s="93" t="s">
        <v>44</v>
      </c>
      <c r="C10" s="59"/>
      <c r="D10" s="59"/>
      <c r="E10" s="59"/>
      <c r="F10" s="59"/>
    </row>
    <row r="11" spans="1:6" ht="12.75">
      <c r="A11" s="19"/>
      <c r="B11" s="93" t="s">
        <v>45</v>
      </c>
      <c r="C11" s="59"/>
      <c r="D11" s="59"/>
      <c r="E11" s="59"/>
      <c r="F11" s="59"/>
    </row>
    <row r="12" spans="1:6" ht="12.75">
      <c r="A12" s="17" t="s">
        <v>46</v>
      </c>
      <c r="B12" s="56" t="s">
        <v>47</v>
      </c>
      <c r="C12" s="59">
        <f>SUM(C13:C15)</f>
        <v>11201063</v>
      </c>
      <c r="D12" s="59">
        <f>SUM(D13:D15)</f>
        <v>10445271</v>
      </c>
      <c r="E12" s="59">
        <f>SUM(E13:E15)</f>
        <v>7501500</v>
      </c>
      <c r="F12" s="59">
        <f aca="true" t="shared" si="0" ref="F12:F18">D12+E12</f>
        <v>17946771</v>
      </c>
    </row>
    <row r="13" spans="1:6" ht="12.75">
      <c r="A13" s="18"/>
      <c r="B13" s="93" t="s">
        <v>43</v>
      </c>
      <c r="C13" s="59">
        <v>4491428</v>
      </c>
      <c r="D13" s="59">
        <v>4138109</v>
      </c>
      <c r="E13" s="59">
        <v>2759817</v>
      </c>
      <c r="F13" s="59">
        <f t="shared" si="0"/>
        <v>6897926</v>
      </c>
    </row>
    <row r="14" spans="1:6" ht="12.75">
      <c r="A14" s="18"/>
      <c r="B14" s="93" t="s">
        <v>44</v>
      </c>
      <c r="C14" s="59">
        <v>0</v>
      </c>
      <c r="D14" s="59">
        <v>0</v>
      </c>
      <c r="E14" s="59">
        <v>0</v>
      </c>
      <c r="F14" s="59">
        <f t="shared" si="0"/>
        <v>0</v>
      </c>
    </row>
    <row r="15" spans="1:6" ht="12.75">
      <c r="A15" s="19"/>
      <c r="B15" s="93" t="s">
        <v>45</v>
      </c>
      <c r="C15" s="59">
        <v>6709635</v>
      </c>
      <c r="D15" s="59">
        <v>6307162</v>
      </c>
      <c r="E15" s="59">
        <v>4741683</v>
      </c>
      <c r="F15" s="59">
        <f>D15+E15</f>
        <v>11048845</v>
      </c>
    </row>
    <row r="16" spans="1:6" ht="12.75">
      <c r="A16" s="17"/>
      <c r="B16" s="56" t="s">
        <v>48</v>
      </c>
      <c r="C16" s="59">
        <f aca="true" t="shared" si="1" ref="C16:E17">C8+C12</f>
        <v>11201063</v>
      </c>
      <c r="D16" s="59">
        <f t="shared" si="1"/>
        <v>10445271</v>
      </c>
      <c r="E16" s="59">
        <f t="shared" si="1"/>
        <v>7501500</v>
      </c>
      <c r="F16" s="59">
        <f t="shared" si="0"/>
        <v>17946771</v>
      </c>
    </row>
    <row r="17" spans="1:6" ht="12.75">
      <c r="A17" s="18"/>
      <c r="B17" s="93" t="s">
        <v>43</v>
      </c>
      <c r="C17" s="59">
        <f t="shared" si="1"/>
        <v>4491428</v>
      </c>
      <c r="D17" s="59">
        <f t="shared" si="1"/>
        <v>4138109</v>
      </c>
      <c r="E17" s="59">
        <f t="shared" si="1"/>
        <v>2759817</v>
      </c>
      <c r="F17" s="59">
        <f t="shared" si="0"/>
        <v>6897926</v>
      </c>
    </row>
    <row r="18" spans="1:6" ht="12.75">
      <c r="A18" s="18"/>
      <c r="B18" s="93" t="s">
        <v>44</v>
      </c>
      <c r="C18" s="59">
        <f>C14+C10</f>
        <v>0</v>
      </c>
      <c r="D18" s="59">
        <f>D14+D10</f>
        <v>0</v>
      </c>
      <c r="E18" s="59">
        <f>E14+E10</f>
        <v>0</v>
      </c>
      <c r="F18" s="59">
        <f t="shared" si="0"/>
        <v>0</v>
      </c>
    </row>
    <row r="19" spans="1:6" ht="12.75">
      <c r="A19" s="19"/>
      <c r="B19" s="93" t="s">
        <v>45</v>
      </c>
      <c r="C19" s="59">
        <f>C11+C15</f>
        <v>6709635</v>
      </c>
      <c r="D19" s="59">
        <f>D11+D15</f>
        <v>6307162</v>
      </c>
      <c r="E19" s="59">
        <f>E11+E15</f>
        <v>4741683</v>
      </c>
      <c r="F19" s="59">
        <f>D19+E19</f>
        <v>11048845</v>
      </c>
    </row>
  </sheetData>
  <sheetProtection/>
  <mergeCells count="6">
    <mergeCell ref="C1:E1"/>
    <mergeCell ref="A3:F3"/>
    <mergeCell ref="A6:A7"/>
    <mergeCell ref="B6:B7"/>
    <mergeCell ref="C6:C7"/>
    <mergeCell ref="D6:F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30">
      <selection activeCell="B42" sqref="B42"/>
    </sheetView>
  </sheetViews>
  <sheetFormatPr defaultColWidth="9.00390625" defaultRowHeight="12.75"/>
  <cols>
    <col min="1" max="1" width="4.625" style="13" customWidth="1"/>
    <col min="2" max="2" width="35.375" style="13" customWidth="1"/>
    <col min="3" max="3" width="9.125" style="13" customWidth="1"/>
    <col min="4" max="4" width="10.375" style="13" customWidth="1"/>
    <col min="5" max="6" width="9.125" style="13" customWidth="1"/>
    <col min="7" max="7" width="27.625" style="13" customWidth="1"/>
    <col min="8" max="8" width="10.00390625" style="13" customWidth="1"/>
    <col min="9" max="11" width="9.875" style="13" customWidth="1"/>
    <col min="12" max="16384" width="9.125" style="13" customWidth="1"/>
  </cols>
  <sheetData>
    <row r="1" spans="11:13" s="12" customFormat="1" ht="56.25" customHeight="1">
      <c r="K1" s="110" t="s">
        <v>219</v>
      </c>
      <c r="L1" s="110"/>
      <c r="M1" s="110"/>
    </row>
    <row r="2" spans="1:13" ht="12.75">
      <c r="A2" s="125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ht="13.5" thickBot="1">
      <c r="M3" s="15" t="s">
        <v>37</v>
      </c>
    </row>
    <row r="4" spans="1:13" ht="48" customHeight="1">
      <c r="A4" s="132" t="s">
        <v>38</v>
      </c>
      <c r="B4" s="127" t="s">
        <v>49</v>
      </c>
      <c r="C4" s="127" t="s">
        <v>50</v>
      </c>
      <c r="D4" s="128" t="s">
        <v>13</v>
      </c>
      <c r="E4" s="127" t="s">
        <v>1</v>
      </c>
      <c r="F4" s="128" t="s">
        <v>2</v>
      </c>
      <c r="G4" s="127" t="s">
        <v>51</v>
      </c>
      <c r="H4" s="127"/>
      <c r="I4" s="128" t="s">
        <v>60</v>
      </c>
      <c r="J4" s="127" t="s">
        <v>56</v>
      </c>
      <c r="K4" s="127" t="s">
        <v>61</v>
      </c>
      <c r="L4" s="127"/>
      <c r="M4" s="131"/>
    </row>
    <row r="5" spans="1:13" ht="24.75" thickBot="1">
      <c r="A5" s="133"/>
      <c r="B5" s="130"/>
      <c r="C5" s="130"/>
      <c r="D5" s="129"/>
      <c r="E5" s="130"/>
      <c r="F5" s="129"/>
      <c r="G5" s="87" t="s">
        <v>52</v>
      </c>
      <c r="H5" s="87" t="s">
        <v>53</v>
      </c>
      <c r="I5" s="129"/>
      <c r="J5" s="130"/>
      <c r="K5" s="87" t="s">
        <v>40</v>
      </c>
      <c r="L5" s="87" t="s">
        <v>57</v>
      </c>
      <c r="M5" s="88" t="s">
        <v>62</v>
      </c>
    </row>
    <row r="6" spans="1:13" ht="25.5">
      <c r="A6" s="61" t="s">
        <v>4</v>
      </c>
      <c r="B6" s="62" t="s">
        <v>162</v>
      </c>
      <c r="C6" s="63" t="s">
        <v>166</v>
      </c>
      <c r="D6" s="77" t="s">
        <v>167</v>
      </c>
      <c r="E6" s="78" t="s">
        <v>125</v>
      </c>
      <c r="F6" s="78" t="s">
        <v>126</v>
      </c>
      <c r="G6" s="63" t="s">
        <v>54</v>
      </c>
      <c r="H6" s="64">
        <f>I6+J6+K6+L6+M6</f>
        <v>870000</v>
      </c>
      <c r="I6" s="64">
        <v>32745</v>
      </c>
      <c r="J6" s="64">
        <v>837255</v>
      </c>
      <c r="K6" s="64"/>
      <c r="L6" s="64"/>
      <c r="M6" s="65"/>
    </row>
    <row r="7" spans="1:13" ht="23.25" customHeight="1">
      <c r="A7" s="66"/>
      <c r="B7" s="57" t="s">
        <v>163</v>
      </c>
      <c r="C7" s="56"/>
      <c r="D7" s="56"/>
      <c r="E7" s="58"/>
      <c r="F7" s="58"/>
      <c r="G7" s="60" t="s">
        <v>43</v>
      </c>
      <c r="H7" s="59">
        <f>I7+J7+K7+L7+M7</f>
        <v>383153</v>
      </c>
      <c r="I7" s="59">
        <v>32745</v>
      </c>
      <c r="J7" s="59">
        <v>350408</v>
      </c>
      <c r="K7" s="59"/>
      <c r="L7" s="59"/>
      <c r="M7" s="67"/>
    </row>
    <row r="8" spans="1:13" ht="25.5">
      <c r="A8" s="66"/>
      <c r="B8" s="57" t="s">
        <v>164</v>
      </c>
      <c r="C8" s="56"/>
      <c r="D8" s="56"/>
      <c r="E8" s="58"/>
      <c r="F8" s="58"/>
      <c r="G8" s="60" t="s">
        <v>44</v>
      </c>
      <c r="H8" s="59">
        <f aca="true" t="shared" si="0" ref="H8:H17">I8+J8+K8+L8+M8</f>
        <v>0</v>
      </c>
      <c r="I8" s="59">
        <v>0</v>
      </c>
      <c r="J8" s="59">
        <v>0</v>
      </c>
      <c r="K8" s="59"/>
      <c r="L8" s="59"/>
      <c r="M8" s="67"/>
    </row>
    <row r="9" spans="1:13" ht="26.25" thickBot="1">
      <c r="A9" s="68"/>
      <c r="B9" s="69" t="s">
        <v>165</v>
      </c>
      <c r="C9" s="70"/>
      <c r="D9" s="70"/>
      <c r="E9" s="86"/>
      <c r="F9" s="86"/>
      <c r="G9" s="73" t="s">
        <v>45</v>
      </c>
      <c r="H9" s="71">
        <f t="shared" si="0"/>
        <v>486847</v>
      </c>
      <c r="I9" s="71">
        <v>0</v>
      </c>
      <c r="J9" s="71">
        <v>486847</v>
      </c>
      <c r="K9" s="71"/>
      <c r="L9" s="71"/>
      <c r="M9" s="72"/>
    </row>
    <row r="10" spans="1:13" ht="25.5">
      <c r="A10" s="80" t="s">
        <v>5</v>
      </c>
      <c r="B10" s="81" t="s">
        <v>162</v>
      </c>
      <c r="C10" s="19" t="s">
        <v>166</v>
      </c>
      <c r="D10" s="82" t="s">
        <v>167</v>
      </c>
      <c r="E10" s="83" t="s">
        <v>125</v>
      </c>
      <c r="F10" s="83" t="s">
        <v>126</v>
      </c>
      <c r="G10" s="19" t="s">
        <v>54</v>
      </c>
      <c r="H10" s="84">
        <f>I10+J10+K10+L10+M10</f>
        <v>1847327</v>
      </c>
      <c r="I10" s="84">
        <v>44027</v>
      </c>
      <c r="J10" s="84">
        <v>1803300</v>
      </c>
      <c r="K10" s="84"/>
      <c r="L10" s="84"/>
      <c r="M10" s="85"/>
    </row>
    <row r="11" spans="1:13" ht="25.5" customHeight="1">
      <c r="A11" s="66"/>
      <c r="B11" s="57" t="s">
        <v>163</v>
      </c>
      <c r="C11" s="56"/>
      <c r="D11" s="56"/>
      <c r="E11" s="58"/>
      <c r="F11" s="58"/>
      <c r="G11" s="60" t="s">
        <v>43</v>
      </c>
      <c r="H11" s="59">
        <f t="shared" si="0"/>
        <v>779783</v>
      </c>
      <c r="I11" s="59">
        <v>44027</v>
      </c>
      <c r="J11" s="59">
        <v>735756</v>
      </c>
      <c r="K11" s="59"/>
      <c r="L11" s="59"/>
      <c r="M11" s="67"/>
    </row>
    <row r="12" spans="1:13" ht="25.5">
      <c r="A12" s="66"/>
      <c r="B12" s="57" t="s">
        <v>164</v>
      </c>
      <c r="C12" s="56"/>
      <c r="D12" s="56"/>
      <c r="E12" s="58"/>
      <c r="F12" s="58"/>
      <c r="G12" s="60" t="s">
        <v>44</v>
      </c>
      <c r="H12" s="59">
        <f t="shared" si="0"/>
        <v>0</v>
      </c>
      <c r="I12" s="59">
        <v>0</v>
      </c>
      <c r="J12" s="59">
        <v>0</v>
      </c>
      <c r="K12" s="59"/>
      <c r="L12" s="59"/>
      <c r="M12" s="67"/>
    </row>
    <row r="13" spans="1:13" ht="26.25" thickBot="1">
      <c r="A13" s="74"/>
      <c r="B13" s="53" t="s">
        <v>168</v>
      </c>
      <c r="C13" s="20"/>
      <c r="D13" s="20"/>
      <c r="E13" s="54"/>
      <c r="F13" s="54"/>
      <c r="G13" s="75" t="s">
        <v>45</v>
      </c>
      <c r="H13" s="55">
        <f t="shared" si="0"/>
        <v>1067544</v>
      </c>
      <c r="I13" s="55">
        <v>0</v>
      </c>
      <c r="J13" s="55">
        <v>1067544</v>
      </c>
      <c r="K13" s="55"/>
      <c r="L13" s="55"/>
      <c r="M13" s="76"/>
    </row>
    <row r="14" spans="1:13" ht="25.5">
      <c r="A14" s="61" t="s">
        <v>6</v>
      </c>
      <c r="B14" s="62" t="s">
        <v>162</v>
      </c>
      <c r="C14" s="63" t="s">
        <v>171</v>
      </c>
      <c r="D14" s="77" t="s">
        <v>167</v>
      </c>
      <c r="E14" s="78" t="s">
        <v>125</v>
      </c>
      <c r="F14" s="78" t="s">
        <v>143</v>
      </c>
      <c r="G14" s="63" t="s">
        <v>54</v>
      </c>
      <c r="H14" s="64">
        <f>I14+J14+K14+L14+M14</f>
        <v>1001731</v>
      </c>
      <c r="I14" s="64">
        <v>56581</v>
      </c>
      <c r="J14" s="64">
        <v>945150</v>
      </c>
      <c r="K14" s="64">
        <v>0</v>
      </c>
      <c r="L14" s="64"/>
      <c r="M14" s="65"/>
    </row>
    <row r="15" spans="1:13" ht="24" customHeight="1">
      <c r="A15" s="66"/>
      <c r="B15" s="57" t="s">
        <v>163</v>
      </c>
      <c r="C15" s="56"/>
      <c r="D15" s="56"/>
      <c r="E15" s="58"/>
      <c r="F15" s="58"/>
      <c r="G15" s="60" t="s">
        <v>43</v>
      </c>
      <c r="H15" s="59">
        <f t="shared" si="0"/>
        <v>501731</v>
      </c>
      <c r="I15" s="59">
        <v>56581</v>
      </c>
      <c r="J15" s="59">
        <v>445150</v>
      </c>
      <c r="K15" s="59"/>
      <c r="L15" s="59"/>
      <c r="M15" s="67"/>
    </row>
    <row r="16" spans="1:13" ht="12.75">
      <c r="A16" s="66"/>
      <c r="B16" s="57" t="s">
        <v>169</v>
      </c>
      <c r="C16" s="56"/>
      <c r="D16" s="56"/>
      <c r="E16" s="56"/>
      <c r="F16" s="56"/>
      <c r="G16" s="60" t="s">
        <v>44</v>
      </c>
      <c r="H16" s="59">
        <f t="shared" si="0"/>
        <v>0</v>
      </c>
      <c r="I16" s="59">
        <v>0</v>
      </c>
      <c r="J16" s="59">
        <v>0</v>
      </c>
      <c r="K16" s="59">
        <v>0</v>
      </c>
      <c r="L16" s="59"/>
      <c r="M16" s="67"/>
    </row>
    <row r="17" spans="1:13" ht="26.25" thickBot="1">
      <c r="A17" s="68"/>
      <c r="B17" s="69" t="s">
        <v>170</v>
      </c>
      <c r="C17" s="70"/>
      <c r="D17" s="70"/>
      <c r="E17" s="70"/>
      <c r="F17" s="70"/>
      <c r="G17" s="73" t="s">
        <v>45</v>
      </c>
      <c r="H17" s="55">
        <f t="shared" si="0"/>
        <v>500000</v>
      </c>
      <c r="I17" s="71">
        <v>0</v>
      </c>
      <c r="J17" s="71">
        <v>500000</v>
      </c>
      <c r="K17" s="71"/>
      <c r="L17" s="71"/>
      <c r="M17" s="72"/>
    </row>
    <row r="18" spans="1:13" ht="36" customHeight="1">
      <c r="A18" s="61" t="s">
        <v>0</v>
      </c>
      <c r="B18" s="62" t="s">
        <v>173</v>
      </c>
      <c r="C18" s="63" t="s">
        <v>172</v>
      </c>
      <c r="D18" s="77" t="s">
        <v>167</v>
      </c>
      <c r="E18" s="78" t="s">
        <v>125</v>
      </c>
      <c r="F18" s="78" t="s">
        <v>143</v>
      </c>
      <c r="G18" s="63" t="s">
        <v>54</v>
      </c>
      <c r="H18" s="64">
        <f>I18+J18+K18+L18+M18</f>
        <v>1621126</v>
      </c>
      <c r="I18" s="64">
        <v>284768</v>
      </c>
      <c r="J18" s="64">
        <v>1047645</v>
      </c>
      <c r="K18" s="64">
        <v>288713</v>
      </c>
      <c r="L18" s="64"/>
      <c r="M18" s="65"/>
    </row>
    <row r="19" spans="1:13" ht="25.5">
      <c r="A19" s="66"/>
      <c r="B19" s="57" t="s">
        <v>174</v>
      </c>
      <c r="C19" s="56"/>
      <c r="D19" s="56"/>
      <c r="E19" s="58"/>
      <c r="F19" s="58"/>
      <c r="G19" s="60" t="s">
        <v>43</v>
      </c>
      <c r="H19" s="59">
        <f aca="true" t="shared" si="1" ref="H19:H37">I19+J19+K19+L19+M19</f>
        <v>791561</v>
      </c>
      <c r="I19" s="59">
        <v>284768</v>
      </c>
      <c r="J19" s="59">
        <v>391308</v>
      </c>
      <c r="K19" s="59">
        <v>115485</v>
      </c>
      <c r="L19" s="59"/>
      <c r="M19" s="67"/>
    </row>
    <row r="20" spans="1:13" ht="12.75">
      <c r="A20" s="66"/>
      <c r="B20" s="57" t="s">
        <v>175</v>
      </c>
      <c r="C20" s="56"/>
      <c r="D20" s="56"/>
      <c r="E20" s="56"/>
      <c r="F20" s="56"/>
      <c r="G20" s="60" t="s">
        <v>44</v>
      </c>
      <c r="H20" s="59">
        <f t="shared" si="1"/>
        <v>0</v>
      </c>
      <c r="I20" s="59">
        <v>0</v>
      </c>
      <c r="J20" s="59">
        <v>0</v>
      </c>
      <c r="K20" s="59">
        <v>0</v>
      </c>
      <c r="L20" s="59"/>
      <c r="M20" s="67"/>
    </row>
    <row r="21" spans="1:13" ht="26.25" thickBot="1">
      <c r="A21" s="68"/>
      <c r="B21" s="69" t="s">
        <v>203</v>
      </c>
      <c r="C21" s="70"/>
      <c r="D21" s="70"/>
      <c r="E21" s="70"/>
      <c r="F21" s="70"/>
      <c r="G21" s="73" t="s">
        <v>45</v>
      </c>
      <c r="H21" s="55">
        <f t="shared" si="1"/>
        <v>829565</v>
      </c>
      <c r="I21" s="71">
        <v>0</v>
      </c>
      <c r="J21" s="71">
        <v>656337</v>
      </c>
      <c r="K21" s="71">
        <v>173228</v>
      </c>
      <c r="L21" s="71"/>
      <c r="M21" s="72"/>
    </row>
    <row r="22" spans="1:13" ht="38.25">
      <c r="A22" s="61" t="s">
        <v>80</v>
      </c>
      <c r="B22" s="62" t="s">
        <v>173</v>
      </c>
      <c r="C22" s="63" t="s">
        <v>178</v>
      </c>
      <c r="D22" s="77" t="s">
        <v>167</v>
      </c>
      <c r="E22" s="78" t="s">
        <v>129</v>
      </c>
      <c r="F22" s="78" t="s">
        <v>130</v>
      </c>
      <c r="G22" s="63" t="s">
        <v>54</v>
      </c>
      <c r="H22" s="64">
        <f>I22+J22+K22+L22+M22</f>
        <v>732304</v>
      </c>
      <c r="I22" s="64">
        <v>45304</v>
      </c>
      <c r="J22" s="64">
        <v>687000</v>
      </c>
      <c r="K22" s="64"/>
      <c r="L22" s="64"/>
      <c r="M22" s="65"/>
    </row>
    <row r="23" spans="1:13" ht="25.5">
      <c r="A23" s="66"/>
      <c r="B23" s="57" t="s">
        <v>176</v>
      </c>
      <c r="C23" s="56"/>
      <c r="D23" s="56"/>
      <c r="E23" s="58"/>
      <c r="F23" s="58"/>
      <c r="G23" s="60" t="s">
        <v>43</v>
      </c>
      <c r="H23" s="59">
        <f t="shared" si="1"/>
        <v>308397</v>
      </c>
      <c r="I23" s="59">
        <v>45304</v>
      </c>
      <c r="J23" s="59">
        <v>263093</v>
      </c>
      <c r="K23" s="59"/>
      <c r="L23" s="59"/>
      <c r="M23" s="67"/>
    </row>
    <row r="24" spans="1:13" ht="25.5">
      <c r="A24" s="66"/>
      <c r="B24" s="57" t="s">
        <v>177</v>
      </c>
      <c r="C24" s="56"/>
      <c r="D24" s="56"/>
      <c r="E24" s="56"/>
      <c r="F24" s="56"/>
      <c r="G24" s="60" t="s">
        <v>44</v>
      </c>
      <c r="H24" s="59">
        <f t="shared" si="1"/>
        <v>0</v>
      </c>
      <c r="I24" s="59">
        <v>0</v>
      </c>
      <c r="J24" s="59">
        <v>0</v>
      </c>
      <c r="K24" s="59">
        <v>0</v>
      </c>
      <c r="L24" s="59"/>
      <c r="M24" s="67"/>
    </row>
    <row r="25" spans="1:13" ht="26.25" customHeight="1" thickBot="1">
      <c r="A25" s="68"/>
      <c r="B25" s="69" t="s">
        <v>224</v>
      </c>
      <c r="C25" s="70"/>
      <c r="D25" s="70"/>
      <c r="E25" s="70"/>
      <c r="F25" s="70"/>
      <c r="G25" s="73" t="s">
        <v>45</v>
      </c>
      <c r="H25" s="71">
        <f t="shared" si="1"/>
        <v>423907</v>
      </c>
      <c r="I25" s="71">
        <v>0</v>
      </c>
      <c r="J25" s="71">
        <v>423907</v>
      </c>
      <c r="K25" s="71"/>
      <c r="L25" s="71"/>
      <c r="M25" s="72"/>
    </row>
    <row r="26" spans="1:13" ht="38.25">
      <c r="A26" s="61" t="s">
        <v>94</v>
      </c>
      <c r="B26" s="62" t="s">
        <v>173</v>
      </c>
      <c r="C26" s="63" t="s">
        <v>172</v>
      </c>
      <c r="D26" s="77" t="s">
        <v>167</v>
      </c>
      <c r="E26" s="78" t="s">
        <v>129</v>
      </c>
      <c r="F26" s="78" t="s">
        <v>130</v>
      </c>
      <c r="G26" s="63" t="s">
        <v>54</v>
      </c>
      <c r="H26" s="64">
        <f t="shared" si="1"/>
        <v>796960</v>
      </c>
      <c r="I26" s="64">
        <v>24288</v>
      </c>
      <c r="J26" s="64">
        <v>438339</v>
      </c>
      <c r="K26" s="64">
        <v>334333</v>
      </c>
      <c r="L26" s="64"/>
      <c r="M26" s="65"/>
    </row>
    <row r="27" spans="1:13" ht="25.5">
      <c r="A27" s="66"/>
      <c r="B27" s="57" t="s">
        <v>176</v>
      </c>
      <c r="C27" s="56"/>
      <c r="D27" s="56"/>
      <c r="E27" s="58"/>
      <c r="F27" s="58"/>
      <c r="G27" s="60" t="s">
        <v>43</v>
      </c>
      <c r="H27" s="59">
        <f t="shared" si="1"/>
        <v>318785</v>
      </c>
      <c r="I27" s="59">
        <v>24288</v>
      </c>
      <c r="J27" s="59">
        <v>160763</v>
      </c>
      <c r="K27" s="59">
        <v>133734</v>
      </c>
      <c r="L27" s="59"/>
      <c r="M27" s="67"/>
    </row>
    <row r="28" spans="1:13" ht="25.5">
      <c r="A28" s="66"/>
      <c r="B28" s="57" t="s">
        <v>177</v>
      </c>
      <c r="C28" s="56"/>
      <c r="D28" s="56"/>
      <c r="E28" s="56"/>
      <c r="F28" s="56"/>
      <c r="G28" s="60" t="s">
        <v>44</v>
      </c>
      <c r="H28" s="59">
        <f t="shared" si="1"/>
        <v>0</v>
      </c>
      <c r="I28" s="59">
        <v>0</v>
      </c>
      <c r="J28" s="59">
        <v>0</v>
      </c>
      <c r="K28" s="59">
        <v>0</v>
      </c>
      <c r="L28" s="59"/>
      <c r="M28" s="67"/>
    </row>
    <row r="29" spans="1:13" ht="30" customHeight="1" thickBot="1">
      <c r="A29" s="68"/>
      <c r="B29" s="69" t="s">
        <v>225</v>
      </c>
      <c r="C29" s="70"/>
      <c r="D29" s="70"/>
      <c r="E29" s="70"/>
      <c r="F29" s="70"/>
      <c r="G29" s="73" t="s">
        <v>45</v>
      </c>
      <c r="H29" s="55">
        <f t="shared" si="1"/>
        <v>478175</v>
      </c>
      <c r="I29" s="71">
        <v>0</v>
      </c>
      <c r="J29" s="71">
        <v>277576</v>
      </c>
      <c r="K29" s="71">
        <v>200599</v>
      </c>
      <c r="L29" s="71"/>
      <c r="M29" s="72"/>
    </row>
    <row r="30" spans="1:13" ht="38.25">
      <c r="A30" s="61" t="s">
        <v>97</v>
      </c>
      <c r="B30" s="62" t="s">
        <v>173</v>
      </c>
      <c r="C30" s="63" t="s">
        <v>181</v>
      </c>
      <c r="D30" s="77" t="s">
        <v>167</v>
      </c>
      <c r="E30" s="78" t="s">
        <v>134</v>
      </c>
      <c r="F30" s="78" t="s">
        <v>156</v>
      </c>
      <c r="G30" s="63" t="s">
        <v>54</v>
      </c>
      <c r="H30" s="64">
        <f t="shared" si="1"/>
        <v>12003000</v>
      </c>
      <c r="I30" s="64">
        <v>336200</v>
      </c>
      <c r="J30" s="64">
        <v>3278399</v>
      </c>
      <c r="K30" s="64">
        <v>5541911</v>
      </c>
      <c r="L30" s="64">
        <v>2846490</v>
      </c>
      <c r="M30" s="65"/>
    </row>
    <row r="31" spans="1:13" ht="25.5">
      <c r="A31" s="66"/>
      <c r="B31" s="57" t="s">
        <v>179</v>
      </c>
      <c r="C31" s="56"/>
      <c r="D31" s="56"/>
      <c r="E31" s="58"/>
      <c r="F31" s="58"/>
      <c r="G31" s="60" t="s">
        <v>43</v>
      </c>
      <c r="H31" s="59">
        <f t="shared" si="1"/>
        <v>4958351</v>
      </c>
      <c r="I31" s="59">
        <v>336200</v>
      </c>
      <c r="J31" s="59">
        <v>1311360</v>
      </c>
      <c r="K31" s="59">
        <v>2216764</v>
      </c>
      <c r="L31" s="59">
        <v>1094027</v>
      </c>
      <c r="M31" s="67"/>
    </row>
    <row r="32" spans="1:13" ht="38.25">
      <c r="A32" s="66"/>
      <c r="B32" s="57" t="s">
        <v>180</v>
      </c>
      <c r="C32" s="56"/>
      <c r="D32" s="56"/>
      <c r="E32" s="56"/>
      <c r="F32" s="56"/>
      <c r="G32" s="60" t="s">
        <v>44</v>
      </c>
      <c r="H32" s="59">
        <f t="shared" si="1"/>
        <v>0</v>
      </c>
      <c r="I32" s="59">
        <v>0</v>
      </c>
      <c r="J32" s="59">
        <v>0</v>
      </c>
      <c r="K32" s="59">
        <v>0</v>
      </c>
      <c r="L32" s="59"/>
      <c r="M32" s="67"/>
    </row>
    <row r="33" spans="1:13" ht="28.5" customHeight="1" thickBot="1">
      <c r="A33" s="68"/>
      <c r="B33" s="69" t="s">
        <v>226</v>
      </c>
      <c r="C33" s="70"/>
      <c r="D33" s="70"/>
      <c r="E33" s="70"/>
      <c r="F33" s="70"/>
      <c r="G33" s="73" t="s">
        <v>45</v>
      </c>
      <c r="H33" s="55">
        <f t="shared" si="1"/>
        <v>7044648.6</v>
      </c>
      <c r="I33" s="71">
        <v>0</v>
      </c>
      <c r="J33" s="71">
        <v>1967039</v>
      </c>
      <c r="K33" s="71">
        <v>3325146.6</v>
      </c>
      <c r="L33" s="71">
        <v>1752463</v>
      </c>
      <c r="M33" s="72"/>
    </row>
    <row r="34" spans="1:13" ht="38.25">
      <c r="A34" s="61" t="s">
        <v>100</v>
      </c>
      <c r="B34" s="62" t="s">
        <v>173</v>
      </c>
      <c r="C34" s="63" t="s">
        <v>182</v>
      </c>
      <c r="D34" s="77" t="s">
        <v>167</v>
      </c>
      <c r="E34" s="78" t="s">
        <v>134</v>
      </c>
      <c r="F34" s="78" t="s">
        <v>156</v>
      </c>
      <c r="G34" s="63" t="s">
        <v>54</v>
      </c>
      <c r="H34" s="64">
        <f t="shared" si="1"/>
        <v>11106166</v>
      </c>
      <c r="I34" s="64">
        <v>386867</v>
      </c>
      <c r="J34" s="64">
        <v>1883975</v>
      </c>
      <c r="K34" s="64">
        <v>4180314</v>
      </c>
      <c r="L34" s="64">
        <v>4655010</v>
      </c>
      <c r="M34" s="65"/>
    </row>
    <row r="35" spans="1:13" ht="25.5">
      <c r="A35" s="66"/>
      <c r="B35" s="57" t="s">
        <v>179</v>
      </c>
      <c r="C35" s="56"/>
      <c r="D35" s="56"/>
      <c r="E35" s="58"/>
      <c r="F35" s="58"/>
      <c r="G35" s="60" t="s">
        <v>43</v>
      </c>
      <c r="H35" s="59">
        <f t="shared" si="1"/>
        <v>4478373</v>
      </c>
      <c r="I35" s="59">
        <v>386867</v>
      </c>
      <c r="J35" s="59">
        <v>753590</v>
      </c>
      <c r="K35" s="59">
        <v>1672126</v>
      </c>
      <c r="L35" s="59">
        <v>1665790</v>
      </c>
      <c r="M35" s="67"/>
    </row>
    <row r="36" spans="1:13" ht="12.75" customHeight="1">
      <c r="A36" s="66"/>
      <c r="B36" s="57" t="s">
        <v>227</v>
      </c>
      <c r="C36" s="56"/>
      <c r="D36" s="56"/>
      <c r="E36" s="56"/>
      <c r="F36" s="56"/>
      <c r="G36" s="60" t="s">
        <v>44</v>
      </c>
      <c r="H36" s="59">
        <f t="shared" si="1"/>
        <v>0</v>
      </c>
      <c r="I36" s="59">
        <v>0</v>
      </c>
      <c r="J36" s="59">
        <v>0</v>
      </c>
      <c r="K36" s="59">
        <v>0</v>
      </c>
      <c r="L36" s="59"/>
      <c r="M36" s="67"/>
    </row>
    <row r="37" spans="1:13" ht="26.25" customHeight="1" thickBot="1">
      <c r="A37" s="74"/>
      <c r="B37" s="53" t="s">
        <v>228</v>
      </c>
      <c r="C37" s="20"/>
      <c r="D37" s="20"/>
      <c r="E37" s="20"/>
      <c r="F37" s="20"/>
      <c r="G37" s="75" t="s">
        <v>45</v>
      </c>
      <c r="H37" s="55">
        <f t="shared" si="1"/>
        <v>6627793</v>
      </c>
      <c r="I37" s="55">
        <v>0</v>
      </c>
      <c r="J37" s="55">
        <v>1130385</v>
      </c>
      <c r="K37" s="55">
        <v>2508188</v>
      </c>
      <c r="L37" s="55">
        <v>2989220</v>
      </c>
      <c r="M37" s="76"/>
    </row>
    <row r="38" spans="1:13" ht="36.75" customHeight="1">
      <c r="A38" s="61" t="s">
        <v>103</v>
      </c>
      <c r="B38" s="62" t="s">
        <v>173</v>
      </c>
      <c r="C38" s="63" t="s">
        <v>214</v>
      </c>
      <c r="D38" s="77" t="s">
        <v>167</v>
      </c>
      <c r="E38" s="78" t="s">
        <v>125</v>
      </c>
      <c r="F38" s="78" t="s">
        <v>143</v>
      </c>
      <c r="G38" s="63" t="s">
        <v>54</v>
      </c>
      <c r="H38" s="64">
        <f>I38+J38+K38+L38+M38</f>
        <v>380000</v>
      </c>
      <c r="I38" s="64"/>
      <c r="J38" s="64">
        <v>280000</v>
      </c>
      <c r="K38" s="64">
        <v>100000</v>
      </c>
      <c r="L38" s="64"/>
      <c r="M38" s="65"/>
    </row>
    <row r="39" spans="1:13" ht="17.25" customHeight="1">
      <c r="A39" s="66"/>
      <c r="B39" s="57" t="s">
        <v>211</v>
      </c>
      <c r="C39" s="56"/>
      <c r="D39" s="56"/>
      <c r="E39" s="56"/>
      <c r="F39" s="56"/>
      <c r="G39" s="60" t="s">
        <v>43</v>
      </c>
      <c r="H39" s="59">
        <v>80000</v>
      </c>
      <c r="I39" s="59"/>
      <c r="J39" s="59">
        <v>80000</v>
      </c>
      <c r="K39" s="59"/>
      <c r="L39" s="59"/>
      <c r="M39" s="67"/>
    </row>
    <row r="40" spans="1:13" ht="20.25" customHeight="1">
      <c r="A40" s="66"/>
      <c r="B40" s="57" t="s">
        <v>212</v>
      </c>
      <c r="C40" s="56"/>
      <c r="D40" s="56"/>
      <c r="E40" s="56"/>
      <c r="F40" s="56"/>
      <c r="G40" s="60" t="s">
        <v>44</v>
      </c>
      <c r="H40" s="59">
        <f>I40+J40+K40+L40+M40</f>
        <v>0</v>
      </c>
      <c r="I40" s="59">
        <v>0</v>
      </c>
      <c r="J40" s="59">
        <v>0</v>
      </c>
      <c r="K40" s="59">
        <v>0</v>
      </c>
      <c r="L40" s="59"/>
      <c r="M40" s="67"/>
    </row>
    <row r="41" spans="1:13" ht="26.25" thickBot="1">
      <c r="A41" s="68"/>
      <c r="B41" s="69" t="s">
        <v>213</v>
      </c>
      <c r="C41" s="70"/>
      <c r="D41" s="70"/>
      <c r="E41" s="70"/>
      <c r="F41" s="70"/>
      <c r="G41" s="73" t="s">
        <v>45</v>
      </c>
      <c r="H41" s="71">
        <v>300000</v>
      </c>
      <c r="I41" s="71">
        <v>0</v>
      </c>
      <c r="J41" s="71">
        <v>200000</v>
      </c>
      <c r="K41" s="71">
        <v>100000</v>
      </c>
      <c r="L41" s="71"/>
      <c r="M41" s="72"/>
    </row>
    <row r="42" spans="1:13" ht="12.75">
      <c r="A42" s="80" t="s">
        <v>106</v>
      </c>
      <c r="B42" s="96" t="s">
        <v>183</v>
      </c>
      <c r="C42" s="96"/>
      <c r="D42" s="96"/>
      <c r="E42" s="96"/>
      <c r="F42" s="96"/>
      <c r="G42" s="96"/>
      <c r="H42" s="97">
        <f>H6+H10+H14+H18+H22+H26+H30+H34+H38</f>
        <v>30358614</v>
      </c>
      <c r="I42" s="97">
        <f>I6+I10+I14+I18+I22+I26+I30+I34+I38</f>
        <v>1210780</v>
      </c>
      <c r="J42" s="97">
        <f>J6+J10+J14+J18+J22+J26+J30+J34+J38</f>
        <v>11201063</v>
      </c>
      <c r="K42" s="97">
        <f>K6+K10+K14+K18+K22+K26+K30+K34+K38</f>
        <v>10445271</v>
      </c>
      <c r="L42" s="97">
        <f>L6+L10+L14+L18+L22+L26+L30+L34+L38</f>
        <v>7501500</v>
      </c>
      <c r="M42" s="98">
        <f aca="true" t="shared" si="2" ref="H42:M45">M6+M10+M14+M18+M22+M26+M30+M34</f>
        <v>0</v>
      </c>
    </row>
    <row r="43" spans="1:13" ht="16.5" customHeight="1">
      <c r="A43" s="66"/>
      <c r="B43" s="60" t="s">
        <v>43</v>
      </c>
      <c r="C43" s="56"/>
      <c r="D43" s="56"/>
      <c r="E43" s="56"/>
      <c r="F43" s="56"/>
      <c r="G43" s="56"/>
      <c r="H43" s="59">
        <f>H7+H11+H15+H19+H23+H27+H31+H35+H39</f>
        <v>12600134</v>
      </c>
      <c r="I43" s="59">
        <f>I7+I11+I15+I19+I23+I27+I31+I35+I39</f>
        <v>1210780</v>
      </c>
      <c r="J43" s="59">
        <f>J7+J11+J15+J19+J23+J27+J31+J35+J39</f>
        <v>4491428</v>
      </c>
      <c r="K43" s="59">
        <f>K7+K11+K15+K19+K23+K27+K31+K35+41</f>
        <v>4138150</v>
      </c>
      <c r="L43" s="59">
        <f t="shared" si="2"/>
        <v>2759817</v>
      </c>
      <c r="M43" s="67">
        <f t="shared" si="2"/>
        <v>0</v>
      </c>
    </row>
    <row r="44" spans="1:13" ht="12.75">
      <c r="A44" s="66"/>
      <c r="B44" s="60" t="s">
        <v>44</v>
      </c>
      <c r="C44" s="56"/>
      <c r="D44" s="56"/>
      <c r="E44" s="56"/>
      <c r="F44" s="56"/>
      <c r="G44" s="56"/>
      <c r="H44" s="59">
        <f t="shared" si="2"/>
        <v>0</v>
      </c>
      <c r="I44" s="59">
        <f t="shared" si="2"/>
        <v>0</v>
      </c>
      <c r="J44" s="59">
        <f t="shared" si="2"/>
        <v>0</v>
      </c>
      <c r="K44" s="59">
        <f t="shared" si="2"/>
        <v>0</v>
      </c>
      <c r="L44" s="59">
        <f t="shared" si="2"/>
        <v>0</v>
      </c>
      <c r="M44" s="67">
        <f t="shared" si="2"/>
        <v>0</v>
      </c>
    </row>
    <row r="45" spans="1:13" ht="20.25" customHeight="1" thickBot="1">
      <c r="A45" s="68"/>
      <c r="B45" s="73" t="s">
        <v>45</v>
      </c>
      <c r="C45" s="70"/>
      <c r="D45" s="70"/>
      <c r="E45" s="70"/>
      <c r="F45" s="70"/>
      <c r="G45" s="70"/>
      <c r="H45" s="71">
        <f>H9+H13+H17+H21+H25+H29+H33+H37+H41</f>
        <v>17758479.6</v>
      </c>
      <c r="I45" s="71">
        <f t="shared" si="2"/>
        <v>0</v>
      </c>
      <c r="J45" s="71">
        <f>J9+J13+J17+J21+J25+J29+J33+J37+J41</f>
        <v>6709635</v>
      </c>
      <c r="K45" s="71">
        <f>K9+K13+K17+K21+K25+K29+K33+K37+K41</f>
        <v>6307161.6</v>
      </c>
      <c r="L45" s="71">
        <f t="shared" si="2"/>
        <v>4741683</v>
      </c>
      <c r="M45" s="72">
        <f t="shared" si="2"/>
        <v>0</v>
      </c>
    </row>
  </sheetData>
  <sheetProtection/>
  <mergeCells count="12">
    <mergeCell ref="E4:E5"/>
    <mergeCell ref="F4:F5"/>
    <mergeCell ref="G4:H4"/>
    <mergeCell ref="K1:M1"/>
    <mergeCell ref="I4:I5"/>
    <mergeCell ref="J4:J5"/>
    <mergeCell ref="K4:M4"/>
    <mergeCell ref="A2:M2"/>
    <mergeCell ref="A4:A5"/>
    <mergeCell ref="B4:B5"/>
    <mergeCell ref="C4:C5"/>
    <mergeCell ref="D4:D5"/>
  </mergeCells>
  <printOptions/>
  <pageMargins left="0.53" right="0.55" top="0.49" bottom="0.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B19" sqref="B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5" ht="52.5" customHeight="1">
      <c r="C1" s="110" t="s">
        <v>220</v>
      </c>
      <c r="D1" s="110"/>
      <c r="E1" s="89"/>
    </row>
    <row r="2" spans="1:4" ht="15" customHeight="1">
      <c r="A2" s="106" t="s">
        <v>69</v>
      </c>
      <c r="B2" s="106"/>
      <c r="C2" s="106"/>
      <c r="D2" s="106"/>
    </row>
    <row r="3" ht="6.75" customHeight="1">
      <c r="A3" s="29"/>
    </row>
    <row r="4" ht="12.75">
      <c r="D4" s="25" t="s">
        <v>9</v>
      </c>
    </row>
    <row r="5" spans="1:4" ht="15" customHeight="1">
      <c r="A5" s="123" t="s">
        <v>11</v>
      </c>
      <c r="B5" s="123" t="s">
        <v>3</v>
      </c>
      <c r="C5" s="124" t="s">
        <v>70</v>
      </c>
      <c r="D5" s="124" t="s">
        <v>71</v>
      </c>
    </row>
    <row r="6" spans="1:4" ht="15" customHeight="1">
      <c r="A6" s="123"/>
      <c r="B6" s="123"/>
      <c r="C6" s="123"/>
      <c r="D6" s="124"/>
    </row>
    <row r="7" spans="1:4" ht="15.75" customHeight="1">
      <c r="A7" s="123"/>
      <c r="B7" s="123"/>
      <c r="C7" s="123"/>
      <c r="D7" s="124"/>
    </row>
    <row r="8" spans="1:4" s="31" customFormat="1" ht="6.75" customHeight="1">
      <c r="A8" s="30">
        <v>1</v>
      </c>
      <c r="B8" s="30">
        <v>2</v>
      </c>
      <c r="C8" s="30">
        <v>3</v>
      </c>
      <c r="D8" s="30">
        <v>4</v>
      </c>
    </row>
    <row r="9" spans="1:4" ht="18.75" customHeight="1">
      <c r="A9" s="135" t="s">
        <v>72</v>
      </c>
      <c r="B9" s="135"/>
      <c r="C9" s="32"/>
      <c r="D9" s="40">
        <f>D10+D11+D12+D13+D14+D19+D20+D21+D22+D23</f>
        <v>5291380</v>
      </c>
    </row>
    <row r="10" spans="1:4" ht="18.75" customHeight="1">
      <c r="A10" s="33" t="s">
        <v>4</v>
      </c>
      <c r="B10" s="22" t="s">
        <v>73</v>
      </c>
      <c r="C10" s="33" t="s">
        <v>74</v>
      </c>
      <c r="D10" s="42">
        <v>4697200</v>
      </c>
    </row>
    <row r="11" spans="1:4" ht="18.75" customHeight="1">
      <c r="A11" s="34" t="s">
        <v>5</v>
      </c>
      <c r="B11" s="23" t="s">
        <v>75</v>
      </c>
      <c r="C11" s="34" t="s">
        <v>74</v>
      </c>
      <c r="D11" s="43"/>
    </row>
    <row r="12" spans="1:4" ht="51">
      <c r="A12" s="34" t="s">
        <v>6</v>
      </c>
      <c r="B12" s="35" t="s">
        <v>76</v>
      </c>
      <c r="C12" s="34" t="s">
        <v>77</v>
      </c>
      <c r="D12" s="43"/>
    </row>
    <row r="13" spans="1:4" ht="18.75" customHeight="1">
      <c r="A13" s="34" t="s">
        <v>0</v>
      </c>
      <c r="B13" s="23" t="s">
        <v>78</v>
      </c>
      <c r="C13" s="34" t="s">
        <v>79</v>
      </c>
      <c r="D13" s="43"/>
    </row>
    <row r="14" spans="1:4" ht="18.75" customHeight="1">
      <c r="A14" s="34" t="s">
        <v>80</v>
      </c>
      <c r="B14" s="23" t="s">
        <v>81</v>
      </c>
      <c r="C14" s="34" t="s">
        <v>122</v>
      </c>
      <c r="D14" s="43">
        <f>SUM(D15:D18)</f>
        <v>0</v>
      </c>
    </row>
    <row r="15" spans="1:4" ht="18.75" customHeight="1">
      <c r="A15" s="34" t="s">
        <v>82</v>
      </c>
      <c r="B15" s="23" t="s">
        <v>83</v>
      </c>
      <c r="C15" s="34" t="s">
        <v>84</v>
      </c>
      <c r="D15" s="43"/>
    </row>
    <row r="16" spans="1:4" ht="18.75" customHeight="1">
      <c r="A16" s="34" t="s">
        <v>85</v>
      </c>
      <c r="B16" s="23" t="s">
        <v>86</v>
      </c>
      <c r="C16" s="34" t="s">
        <v>87</v>
      </c>
      <c r="D16" s="43"/>
    </row>
    <row r="17" spans="1:4" ht="44.25" customHeight="1">
      <c r="A17" s="34" t="s">
        <v>88</v>
      </c>
      <c r="B17" s="35" t="s">
        <v>89</v>
      </c>
      <c r="C17" s="34" t="s">
        <v>90</v>
      </c>
      <c r="D17" s="43"/>
    </row>
    <row r="18" spans="1:4" ht="18.75" customHeight="1">
      <c r="A18" s="34" t="s">
        <v>91</v>
      </c>
      <c r="B18" s="23" t="s">
        <v>92</v>
      </c>
      <c r="C18" s="34" t="s">
        <v>93</v>
      </c>
      <c r="D18" s="43"/>
    </row>
    <row r="19" spans="1:4" ht="18.75" customHeight="1">
      <c r="A19" s="34" t="s">
        <v>94</v>
      </c>
      <c r="B19" s="23" t="s">
        <v>95</v>
      </c>
      <c r="C19" s="34" t="s">
        <v>96</v>
      </c>
      <c r="D19" s="43"/>
    </row>
    <row r="20" spans="1:4" ht="18.75" customHeight="1">
      <c r="A20" s="34" t="s">
        <v>97</v>
      </c>
      <c r="B20" s="23" t="s">
        <v>98</v>
      </c>
      <c r="C20" s="34" t="s">
        <v>99</v>
      </c>
      <c r="D20" s="43"/>
    </row>
    <row r="21" spans="1:4" ht="18.75" customHeight="1">
      <c r="A21" s="34" t="s">
        <v>100</v>
      </c>
      <c r="B21" s="23" t="s">
        <v>101</v>
      </c>
      <c r="C21" s="34" t="s">
        <v>102</v>
      </c>
      <c r="D21" s="43"/>
    </row>
    <row r="22" spans="1:4" ht="18.75" customHeight="1">
      <c r="A22" s="34" t="s">
        <v>103</v>
      </c>
      <c r="B22" s="23" t="s">
        <v>104</v>
      </c>
      <c r="C22" s="34" t="s">
        <v>105</v>
      </c>
      <c r="D22" s="43">
        <v>594180</v>
      </c>
    </row>
    <row r="23" spans="1:4" ht="18.75" customHeight="1">
      <c r="A23" s="36" t="s">
        <v>106</v>
      </c>
      <c r="B23" s="24" t="s">
        <v>107</v>
      </c>
      <c r="C23" s="36" t="s">
        <v>108</v>
      </c>
      <c r="D23" s="44"/>
    </row>
    <row r="24" spans="1:4" ht="18.75" customHeight="1">
      <c r="A24" s="135" t="s">
        <v>109</v>
      </c>
      <c r="B24" s="135"/>
      <c r="C24" s="32"/>
      <c r="D24" s="40">
        <f>D25+D26+D27+D28+D29+D30+D31+D32</f>
        <v>648470</v>
      </c>
    </row>
    <row r="25" spans="1:4" ht="18.75" customHeight="1">
      <c r="A25" s="33" t="s">
        <v>4</v>
      </c>
      <c r="B25" s="22" t="s">
        <v>110</v>
      </c>
      <c r="C25" s="33" t="s">
        <v>111</v>
      </c>
      <c r="D25" s="42">
        <v>648470</v>
      </c>
    </row>
    <row r="26" spans="1:4" ht="18.75" customHeight="1">
      <c r="A26" s="34" t="s">
        <v>5</v>
      </c>
      <c r="B26" s="23" t="s">
        <v>112</v>
      </c>
      <c r="C26" s="34" t="s">
        <v>111</v>
      </c>
      <c r="D26" s="43"/>
    </row>
    <row r="27" spans="1:4" ht="38.25">
      <c r="A27" s="34" t="s">
        <v>6</v>
      </c>
      <c r="B27" s="35" t="s">
        <v>113</v>
      </c>
      <c r="C27" s="34" t="s">
        <v>114</v>
      </c>
      <c r="D27" s="43"/>
    </row>
    <row r="28" spans="1:4" ht="18.75" customHeight="1">
      <c r="A28" s="34" t="s">
        <v>0</v>
      </c>
      <c r="B28" s="23" t="s">
        <v>67</v>
      </c>
      <c r="C28" s="34" t="s">
        <v>115</v>
      </c>
      <c r="D28" s="43"/>
    </row>
    <row r="29" spans="1:4" ht="18.75" customHeight="1">
      <c r="A29" s="34" t="s">
        <v>80</v>
      </c>
      <c r="B29" s="23" t="s">
        <v>116</v>
      </c>
      <c r="C29" s="34" t="s">
        <v>108</v>
      </c>
      <c r="D29" s="43"/>
    </row>
    <row r="30" spans="1:4" ht="18.75" customHeight="1">
      <c r="A30" s="34" t="s">
        <v>94</v>
      </c>
      <c r="B30" s="23" t="s">
        <v>68</v>
      </c>
      <c r="C30" s="34" t="s">
        <v>117</v>
      </c>
      <c r="D30" s="43"/>
    </row>
    <row r="31" spans="1:4" ht="18.75" customHeight="1">
      <c r="A31" s="34" t="s">
        <v>97</v>
      </c>
      <c r="B31" s="23" t="s">
        <v>118</v>
      </c>
      <c r="C31" s="34" t="s">
        <v>119</v>
      </c>
      <c r="D31" s="43"/>
    </row>
    <row r="32" spans="1:4" ht="18.75" customHeight="1">
      <c r="A32" s="36" t="s">
        <v>100</v>
      </c>
      <c r="B32" s="24" t="s">
        <v>120</v>
      </c>
      <c r="C32" s="36" t="s">
        <v>121</v>
      </c>
      <c r="D32" s="44"/>
    </row>
    <row r="33" spans="1:4" ht="7.5" customHeight="1">
      <c r="A33" s="37"/>
      <c r="B33" s="2"/>
      <c r="C33" s="2"/>
      <c r="D33" s="2"/>
    </row>
    <row r="34" spans="1:6" ht="12.75">
      <c r="A34" s="38"/>
      <c r="B34" s="39"/>
      <c r="C34" s="39"/>
      <c r="D34" s="39"/>
      <c r="E34" s="26"/>
      <c r="F34" s="26"/>
    </row>
    <row r="35" spans="1:6" ht="12.75">
      <c r="A35" s="134" t="s">
        <v>123</v>
      </c>
      <c r="B35" s="134"/>
      <c r="C35" s="134"/>
      <c r="D35" s="134"/>
      <c r="E35" s="134"/>
      <c r="F35" s="134"/>
    </row>
    <row r="36" spans="1:6" ht="22.5" customHeight="1">
      <c r="A36" s="134"/>
      <c r="B36" s="134"/>
      <c r="C36" s="134"/>
      <c r="D36" s="134"/>
      <c r="E36" s="134"/>
      <c r="F36" s="134"/>
    </row>
  </sheetData>
  <sheetProtection/>
  <mergeCells count="9">
    <mergeCell ref="C1:D1"/>
    <mergeCell ref="A35:F36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3937007874015748" right="0.3937007874015748" top="0.52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0.375" style="1" customWidth="1"/>
    <col min="5" max="5" width="26.00390625" style="1" customWidth="1"/>
    <col min="6" max="16384" width="9.125" style="1" customWidth="1"/>
  </cols>
  <sheetData>
    <row r="1" ht="51">
      <c r="E1" s="90" t="s">
        <v>221</v>
      </c>
    </row>
    <row r="2" spans="1:5" ht="19.5" customHeight="1">
      <c r="A2" s="118" t="s">
        <v>66</v>
      </c>
      <c r="B2" s="118"/>
      <c r="C2" s="118"/>
      <c r="D2" s="118"/>
      <c r="E2" s="118"/>
    </row>
    <row r="3" spans="4:5" ht="19.5" customHeight="1">
      <c r="D3" s="10"/>
      <c r="E3" s="10"/>
    </row>
    <row r="4" ht="19.5" customHeight="1">
      <c r="E4" s="21" t="s">
        <v>9</v>
      </c>
    </row>
    <row r="5" spans="1:5" ht="19.5" customHeight="1">
      <c r="A5" s="11" t="s">
        <v>11</v>
      </c>
      <c r="B5" s="11" t="s">
        <v>1</v>
      </c>
      <c r="C5" s="11" t="s">
        <v>2</v>
      </c>
      <c r="D5" s="11" t="s">
        <v>64</v>
      </c>
      <c r="E5" s="11" t="s">
        <v>65</v>
      </c>
    </row>
    <row r="6" spans="1:5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30" customHeight="1">
      <c r="A7" s="100" t="s">
        <v>4</v>
      </c>
      <c r="B7" s="101">
        <v>921</v>
      </c>
      <c r="C7" s="101">
        <v>92109</v>
      </c>
      <c r="D7" s="100" t="s">
        <v>124</v>
      </c>
      <c r="E7" s="102">
        <v>370000</v>
      </c>
    </row>
    <row r="8" spans="1:5" ht="30" customHeight="1">
      <c r="A8" s="103" t="s">
        <v>5</v>
      </c>
      <c r="B8" s="32">
        <v>754</v>
      </c>
      <c r="C8" s="32">
        <v>75412</v>
      </c>
      <c r="D8" s="104" t="s">
        <v>215</v>
      </c>
      <c r="E8" s="45">
        <v>150000</v>
      </c>
    </row>
    <row r="9" spans="1:5" ht="30" customHeight="1">
      <c r="A9" s="105"/>
      <c r="B9" s="105"/>
      <c r="C9" s="105"/>
      <c r="D9" s="105"/>
      <c r="E9" s="45"/>
    </row>
    <row r="10" spans="1:5" ht="30" customHeight="1">
      <c r="A10" s="105"/>
      <c r="B10" s="105"/>
      <c r="C10" s="105"/>
      <c r="D10" s="105"/>
      <c r="E10" s="45"/>
    </row>
    <row r="11" spans="1:5" ht="30" customHeight="1">
      <c r="A11" s="107" t="s">
        <v>24</v>
      </c>
      <c r="B11" s="108"/>
      <c r="C11" s="108"/>
      <c r="D11" s="109"/>
      <c r="E11" s="45">
        <f>SUM(E7:E10)</f>
        <v>520000</v>
      </c>
    </row>
  </sheetData>
  <sheetProtection/>
  <mergeCells count="2">
    <mergeCell ref="A2:E2"/>
    <mergeCell ref="A11:D11"/>
  </mergeCells>
  <printOptions horizontalCentered="1"/>
  <pageMargins left="0.5511811023622047" right="0.5118110236220472" top="0.52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Kowalik</cp:lastModifiedBy>
  <cp:lastPrinted>2009-04-17T11:25:22Z</cp:lastPrinted>
  <dcterms:created xsi:type="dcterms:W3CDTF">1998-12-09T13:02:10Z</dcterms:created>
  <dcterms:modified xsi:type="dcterms:W3CDTF">2009-04-17T11:35:13Z</dcterms:modified>
  <cp:category/>
  <cp:version/>
  <cp:contentType/>
  <cp:contentStatus/>
</cp:coreProperties>
</file>